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235" windowHeight="8940" activeTab="1"/>
  </bookViews>
  <sheets>
    <sheet name="使い方" sheetId="1" r:id="rId1"/>
    <sheet name="①労働時間入力表" sheetId="2" r:id="rId2"/>
    <sheet name="②長時間労働（出来事）確認表" sheetId="3" r:id="rId3"/>
    <sheet name="③恒常的長時間労働確認表" sheetId="4" r:id="rId4"/>
    <sheet name="④労働時間集計表" sheetId="5" r:id="rId5"/>
  </sheets>
  <definedNames>
    <definedName name="_xlnm.Print_Area" localSheetId="1">'①労働時間入力表'!$A$1:$O$217</definedName>
    <definedName name="_xlnm.Print_Area" localSheetId="4">'④労働時間集計表'!$A$4:$R$231</definedName>
    <definedName name="_xlnm.Print_Titles" localSheetId="1">'①労働時間入力表'!$3:$7</definedName>
    <definedName name="_xlnm.Print_Titles" localSheetId="2">'②長時間労働（出来事）確認表'!$1:$1</definedName>
  </definedNames>
  <calcPr fullCalcOnLoad="1"/>
</workbook>
</file>

<file path=xl/sharedStrings.xml><?xml version="1.0" encoding="utf-8"?>
<sst xmlns="http://schemas.openxmlformats.org/spreadsheetml/2006/main" count="2009" uniqueCount="63">
  <si>
    <t>　</t>
  </si>
  <si>
    <t>労　働　時　間
（始業～終業）</t>
  </si>
  <si>
    <t>１ 日 の
拘束時間数</t>
  </si>
  <si>
    <t>１　日　の
労働時間数</t>
  </si>
  <si>
    <t>総　労　働
時　間　数</t>
  </si>
  <si>
    <t>時　 間　 外
労働時間数</t>
  </si>
  <si>
    <t>/</t>
  </si>
  <si>
    <t>(</t>
  </si>
  <si>
    <t>)</t>
  </si>
  <si>
    <t>～</t>
  </si>
  <si>
    <t xml:space="preserve"> ①</t>
  </si>
  <si>
    <t xml:space="preserve"> ⑥ = ① - 40</t>
  </si>
  <si>
    <t xml:space="preserve"> ②</t>
  </si>
  <si>
    <t xml:space="preserve"> ⑦ = ② - 40</t>
  </si>
  <si>
    <t>～</t>
  </si>
  <si>
    <t xml:space="preserve"> ③</t>
  </si>
  <si>
    <t xml:space="preserve"> ⑧ = ③ - 40</t>
  </si>
  <si>
    <t xml:space="preserve"> ④</t>
  </si>
  <si>
    <t xml:space="preserve"> ⑨ = ④ - 40</t>
  </si>
  <si>
    <t xml:space="preserve"> ⑤</t>
  </si>
  <si>
    <t xml:space="preserve"> ⑩ = ⑤ - X（　</t>
  </si>
  <si>
    <t>）</t>
  </si>
  <si>
    <t>合　　　　　　　　計</t>
  </si>
  <si>
    <t xml:space="preserve"> ①～⑤</t>
  </si>
  <si>
    <t xml:space="preserve">  ⑥～⑩</t>
  </si>
  <si>
    <t>月</t>
  </si>
  <si>
    <t>労働時間入力表</t>
  </si>
  <si>
    <t>年号</t>
  </si>
  <si>
    <t>年</t>
  </si>
  <si>
    <t>平成</t>
  </si>
  <si>
    <t>発病日</t>
  </si>
  <si>
    <t>1週目</t>
  </si>
  <si>
    <t>2週目</t>
  </si>
  <si>
    <t>3週目</t>
  </si>
  <si>
    <t>4週目</t>
  </si>
  <si>
    <t>残2日</t>
  </si>
  <si>
    <t>発病前
１か月</t>
  </si>
  <si>
    <t>発病前
２か月</t>
  </si>
  <si>
    <t>発病前
３か月</t>
  </si>
  <si>
    <t>発病前
４か月</t>
  </si>
  <si>
    <t>発病前
５か月</t>
  </si>
  <si>
    <t>発病前
６か月</t>
  </si>
  <si>
    <t>～</t>
  </si>
  <si>
    <t>期間</t>
  </si>
  <si>
    <t>番号</t>
  </si>
  <si>
    <t>日</t>
  </si>
  <si>
    <t>休憩時間等</t>
  </si>
  <si>
    <t>労働時間集計表（</t>
  </si>
  <si>
    <t>～</t>
  </si>
  <si>
    <t>）</t>
  </si>
  <si>
    <t>労働時間</t>
  </si>
  <si>
    <t>発病前
３週間</t>
  </si>
  <si>
    <t>発病
年月日</t>
  </si>
  <si>
    <t>集計表
起算日</t>
  </si>
  <si>
    <t>不明</t>
  </si>
  <si>
    <t>(発病前（１）か月目）</t>
  </si>
  <si>
    <t>(発病前（２）か月目）</t>
  </si>
  <si>
    <t>(発病前（３）か月目）</t>
  </si>
  <si>
    <t>(発病前（４）か月目）</t>
  </si>
  <si>
    <t>(発病前（５）か月目）</t>
  </si>
  <si>
    <t>(発病前（６）か月目）</t>
  </si>
  <si>
    <t>労働時間評価範囲</t>
  </si>
  <si>
    <t>（印刷不要）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</si>
</sst>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h]:mm"/>
    <numFmt numFmtId="178" formatCode="h:mm;@"/>
    <numFmt numFmtId="179" formatCode="[$-F400]h:mm:ss\ AM/PM"/>
    <numFmt numFmtId="180" formatCode="m"/>
    <numFmt numFmtId="181" formatCode="d"/>
    <numFmt numFmtId="182" formatCode="aaa"/>
    <numFmt numFmtId="183" formatCode="0_);[Red]\(0\)"/>
    <numFmt numFmtId="184" formatCode="m/d;@"/>
    <numFmt numFmtId="185" formatCode="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4"/>
      <name val="ＭＳ 明朝"/>
      <family val="1"/>
    </font>
    <font>
      <sz val="10"/>
      <name val="ＭＳ 明朝"/>
      <family val="1"/>
    </font>
    <font>
      <sz val="8"/>
      <name val="ＭＳ 明朝"/>
      <family val="1"/>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HGSｺﾞｼｯｸE"/>
      <family val="3"/>
    </font>
    <font>
      <sz val="10.5"/>
      <color indexed="8"/>
      <name val="HG教科書体"/>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top style="medium"/>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style="thin"/>
      <top style="thin"/>
      <bottom style="medium"/>
    </border>
    <border>
      <left style="thin"/>
      <right style="thin"/>
      <top style="medium"/>
      <bottom style="thin"/>
    </border>
    <border>
      <left style="thin"/>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bottom/>
    </border>
    <border>
      <left style="thin"/>
      <right style="thin"/>
      <top/>
      <bottom style="thin"/>
    </border>
    <border>
      <left style="thin"/>
      <right style="medium"/>
      <top style="thin"/>
      <bottom style="thin"/>
    </border>
    <border>
      <left style="thin"/>
      <right style="medium"/>
      <top style="medium"/>
      <bottom style="thin"/>
    </border>
    <border>
      <left/>
      <right/>
      <top style="medium">
        <color theme="3"/>
      </top>
      <bottom/>
    </border>
    <border>
      <left style="medium">
        <color theme="3"/>
      </left>
      <right/>
      <top style="medium">
        <color theme="3"/>
      </top>
      <bottom/>
    </border>
    <border>
      <left/>
      <right style="medium">
        <color theme="3"/>
      </right>
      <top style="medium">
        <color theme="3"/>
      </top>
      <bottom/>
    </border>
    <border>
      <left/>
      <right style="medium">
        <color theme="3"/>
      </right>
      <top/>
      <bottom/>
    </border>
    <border>
      <left/>
      <right style="medium">
        <color theme="3"/>
      </right>
      <top/>
      <bottom style="medium">
        <color theme="3"/>
      </bottom>
    </border>
    <border>
      <left style="medium">
        <color theme="3"/>
      </left>
      <right style="thin"/>
      <top/>
      <bottom/>
    </border>
    <border>
      <left style="medium">
        <color theme="3"/>
      </left>
      <right style="thin"/>
      <top/>
      <bottom style="medium">
        <color theme="3"/>
      </bottom>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style="medium"/>
      <diagonal style="thin"/>
    </border>
    <border diagonalDown="1">
      <left/>
      <right/>
      <top/>
      <bottom style="medium"/>
      <diagonal style="thin"/>
    </border>
    <border diagonalDown="1">
      <left/>
      <right style="thin"/>
      <top/>
      <bottom style="medium"/>
      <diagonal style="thin"/>
    </border>
    <border>
      <left/>
      <right/>
      <top style="medium"/>
      <bottom/>
    </border>
    <border>
      <left style="thin"/>
      <right/>
      <top/>
      <bottom style="medium"/>
    </border>
    <border>
      <left/>
      <right/>
      <top/>
      <bottom style="medium"/>
    </border>
    <border>
      <left/>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medium"/>
      <top/>
      <bottom style="medium"/>
    </border>
    <border>
      <left/>
      <right style="medium"/>
      <top style="medium"/>
      <bottom/>
    </border>
    <border>
      <left style="medium"/>
      <right/>
      <top/>
      <bottom/>
    </border>
    <border>
      <left style="medium"/>
      <right/>
      <top/>
      <bottom style="medium"/>
    </border>
    <border diagonalDown="1">
      <left style="medium"/>
      <right style="medium"/>
      <top/>
      <bottom/>
      <diagonal style="thin"/>
    </border>
    <border diagonalDown="1">
      <left style="medium"/>
      <right style="medium"/>
      <top/>
      <bottom style="medium"/>
      <diagonal style="thin"/>
    </border>
    <border>
      <left style="medium"/>
      <right/>
      <top style="medium"/>
      <bottom/>
    </border>
    <border diagonalDown="1">
      <left style="thin"/>
      <right/>
      <top style="medium"/>
      <bottom/>
      <diagonal style="thin"/>
    </border>
    <border diagonalDown="1">
      <left/>
      <right style="medium"/>
      <top style="medium"/>
      <bottom/>
      <diagonal style="thin"/>
    </border>
    <border diagonalDown="1">
      <left style="thin"/>
      <right/>
      <top/>
      <bottom/>
      <diagonal style="thin"/>
    </border>
    <border diagonalDown="1">
      <left/>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diagonalDown="1">
      <left style="thin"/>
      <right style="thin"/>
      <top style="medium"/>
      <bottom/>
      <diagonal style="thin"/>
    </border>
    <border diagonalDown="1">
      <left style="thin"/>
      <right style="thin"/>
      <top/>
      <bottom/>
      <diagonal style="thin"/>
    </border>
    <border diagonalDown="1">
      <left style="thin"/>
      <right style="thin"/>
      <top/>
      <bottom style="mediu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198">
    <xf numFmtId="0" fontId="0" fillId="0" borderId="0" xfId="0" applyFont="1" applyAlignment="1">
      <alignment vertical="center"/>
    </xf>
    <xf numFmtId="176" fontId="43" fillId="0" borderId="0" xfId="0" applyNumberFormat="1" applyFont="1" applyAlignment="1">
      <alignment horizontal="center" vertical="center"/>
    </xf>
    <xf numFmtId="0" fontId="43" fillId="0" borderId="0" xfId="0" applyFont="1" applyAlignment="1">
      <alignment horizontal="center" vertical="center"/>
    </xf>
    <xf numFmtId="0" fontId="4" fillId="0" borderId="0" xfId="60" applyFont="1" applyFill="1">
      <alignment vertical="center"/>
      <protection/>
    </xf>
    <xf numFmtId="177" fontId="4" fillId="0" borderId="0" xfId="60" applyNumberFormat="1" applyFont="1" applyFill="1">
      <alignment vertical="center"/>
      <protection/>
    </xf>
    <xf numFmtId="0" fontId="3" fillId="0" borderId="0" xfId="60" applyFill="1">
      <alignment vertical="center"/>
      <protection/>
    </xf>
    <xf numFmtId="177" fontId="3" fillId="0" borderId="0" xfId="60" applyNumberFormat="1" applyFill="1">
      <alignment vertical="center"/>
      <protection/>
    </xf>
    <xf numFmtId="0" fontId="3" fillId="0" borderId="0" xfId="60" applyNumberFormat="1" applyFill="1">
      <alignment vertical="center"/>
      <protection/>
    </xf>
    <xf numFmtId="0" fontId="3" fillId="0" borderId="0" xfId="60">
      <alignment vertical="center"/>
      <protection/>
    </xf>
    <xf numFmtId="0" fontId="5" fillId="0" borderId="0" xfId="60" applyFont="1" applyFill="1">
      <alignment vertical="center"/>
      <protection/>
    </xf>
    <xf numFmtId="0" fontId="4" fillId="0" borderId="0" xfId="60" applyNumberFormat="1" applyFont="1" applyFill="1">
      <alignment vertical="center"/>
      <protection/>
    </xf>
    <xf numFmtId="0" fontId="4" fillId="0" borderId="0" xfId="60" applyFont="1">
      <alignment vertical="center"/>
      <protection/>
    </xf>
    <xf numFmtId="0" fontId="4" fillId="0" borderId="10" xfId="60" applyFont="1" applyFill="1" applyBorder="1">
      <alignment vertical="center"/>
      <protection/>
    </xf>
    <xf numFmtId="0" fontId="4" fillId="0" borderId="11" xfId="60" applyFont="1" applyFill="1" applyBorder="1" applyAlignment="1">
      <alignment horizontal="center" vertical="center"/>
      <protection/>
    </xf>
    <xf numFmtId="0" fontId="4" fillId="0" borderId="11" xfId="60" applyFont="1" applyFill="1" applyBorder="1">
      <alignment vertical="center"/>
      <protection/>
    </xf>
    <xf numFmtId="0" fontId="4" fillId="0" borderId="12" xfId="60" applyFont="1" applyFill="1" applyBorder="1">
      <alignment vertical="center"/>
      <protection/>
    </xf>
    <xf numFmtId="0" fontId="4" fillId="0" borderId="13" xfId="60" applyFont="1" applyFill="1" applyBorder="1">
      <alignment vertical="center"/>
      <protection/>
    </xf>
    <xf numFmtId="178" fontId="4" fillId="0" borderId="11" xfId="60" applyNumberFormat="1" applyFont="1" applyFill="1" applyBorder="1" applyAlignment="1">
      <alignment horizontal="center" vertical="center"/>
      <protection/>
    </xf>
    <xf numFmtId="177" fontId="4" fillId="0" borderId="11" xfId="60" applyNumberFormat="1" applyFont="1" applyFill="1" applyBorder="1" applyAlignment="1">
      <alignment horizontal="center" vertical="center"/>
      <protection/>
    </xf>
    <xf numFmtId="177" fontId="6" fillId="0" borderId="14" xfId="60" applyNumberFormat="1" applyFont="1" applyFill="1" applyBorder="1">
      <alignment vertical="center"/>
      <protection/>
    </xf>
    <xf numFmtId="0" fontId="4" fillId="0" borderId="15" xfId="60" applyFont="1" applyFill="1" applyBorder="1">
      <alignment vertical="center"/>
      <protection/>
    </xf>
    <xf numFmtId="0" fontId="4" fillId="0" borderId="16" xfId="60" applyFont="1" applyFill="1" applyBorder="1" applyAlignment="1">
      <alignment horizontal="center" vertical="center"/>
      <protection/>
    </xf>
    <xf numFmtId="0" fontId="4" fillId="0" borderId="16" xfId="60" applyFont="1" applyFill="1" applyBorder="1">
      <alignment vertical="center"/>
      <protection/>
    </xf>
    <xf numFmtId="0" fontId="4" fillId="0" borderId="17" xfId="60" applyFont="1" applyFill="1" applyBorder="1">
      <alignment vertical="center"/>
      <protection/>
    </xf>
    <xf numFmtId="0" fontId="4" fillId="0" borderId="18" xfId="60" applyFont="1" applyFill="1" applyBorder="1">
      <alignment vertical="center"/>
      <protection/>
    </xf>
    <xf numFmtId="177" fontId="4" fillId="0" borderId="19" xfId="60" applyNumberFormat="1" applyFont="1" applyFill="1" applyBorder="1" applyAlignment="1">
      <alignment horizontal="center" vertical="center"/>
      <protection/>
    </xf>
    <xf numFmtId="178" fontId="4" fillId="0" borderId="16" xfId="60" applyNumberFormat="1" applyFont="1" applyFill="1" applyBorder="1" applyAlignment="1">
      <alignment horizontal="center" vertical="center"/>
      <protection/>
    </xf>
    <xf numFmtId="177" fontId="4" fillId="0" borderId="16" xfId="60" applyNumberFormat="1" applyFont="1" applyFill="1" applyBorder="1" applyAlignment="1">
      <alignment horizontal="center" vertical="center"/>
      <protection/>
    </xf>
    <xf numFmtId="0" fontId="4" fillId="0" borderId="20" xfId="60" applyFont="1" applyFill="1" applyBorder="1">
      <alignment vertical="center"/>
      <protection/>
    </xf>
    <xf numFmtId="0" fontId="4" fillId="0" borderId="21" xfId="60" applyFont="1" applyFill="1" applyBorder="1" applyAlignment="1">
      <alignment horizontal="center" vertical="center"/>
      <protection/>
    </xf>
    <xf numFmtId="0" fontId="4" fillId="0" borderId="21" xfId="60" applyFont="1" applyFill="1" applyBorder="1">
      <alignment vertical="center"/>
      <protection/>
    </xf>
    <xf numFmtId="0" fontId="4" fillId="0" borderId="22" xfId="60" applyFont="1" applyFill="1" applyBorder="1">
      <alignment vertical="center"/>
      <protection/>
    </xf>
    <xf numFmtId="0" fontId="4" fillId="0" borderId="23" xfId="60" applyFont="1" applyFill="1" applyBorder="1">
      <alignment vertical="center"/>
      <protection/>
    </xf>
    <xf numFmtId="178" fontId="4" fillId="0" borderId="21" xfId="60" applyNumberFormat="1" applyFont="1" applyFill="1" applyBorder="1" applyAlignment="1">
      <alignment horizontal="center" vertical="center"/>
      <protection/>
    </xf>
    <xf numFmtId="177" fontId="4" fillId="0" borderId="21" xfId="60" applyNumberFormat="1" applyFont="1" applyFill="1" applyBorder="1" applyAlignment="1">
      <alignment horizontal="center" vertical="center"/>
      <protection/>
    </xf>
    <xf numFmtId="177" fontId="4" fillId="0" borderId="24" xfId="60" applyNumberFormat="1" applyFont="1" applyFill="1" applyBorder="1" applyAlignment="1">
      <alignment horizontal="center" vertical="center"/>
      <protection/>
    </xf>
    <xf numFmtId="177" fontId="4" fillId="0" borderId="25" xfId="60" applyNumberFormat="1" applyFont="1" applyFill="1" applyBorder="1" applyAlignment="1">
      <alignment horizontal="center" vertical="center"/>
      <protection/>
    </xf>
    <xf numFmtId="178" fontId="4" fillId="0" borderId="21" xfId="60" applyNumberFormat="1" applyFont="1" applyFill="1" applyBorder="1" applyAlignment="1">
      <alignment vertical="center"/>
      <protection/>
    </xf>
    <xf numFmtId="0" fontId="6" fillId="0" borderId="26" xfId="60" applyNumberFormat="1" applyFont="1" applyFill="1" applyBorder="1">
      <alignment vertical="center"/>
      <protection/>
    </xf>
    <xf numFmtId="0" fontId="6" fillId="0" borderId="0" xfId="60" applyNumberFormat="1" applyFont="1" applyFill="1" applyBorder="1">
      <alignment vertical="center"/>
      <protection/>
    </xf>
    <xf numFmtId="0" fontId="6" fillId="0" borderId="27" xfId="60" applyNumberFormat="1" applyFont="1" applyFill="1" applyBorder="1">
      <alignment vertical="center"/>
      <protection/>
    </xf>
    <xf numFmtId="0" fontId="6" fillId="0" borderId="20" xfId="60" applyFont="1" applyFill="1" applyBorder="1">
      <alignment vertical="center"/>
      <protection/>
    </xf>
    <xf numFmtId="177" fontId="4" fillId="0" borderId="26" xfId="60" applyNumberFormat="1" applyFont="1" applyFill="1" applyBorder="1" applyAlignment="1">
      <alignment horizontal="center" vertical="center"/>
      <protection/>
    </xf>
    <xf numFmtId="177" fontId="6" fillId="0" borderId="28" xfId="60" applyNumberFormat="1" applyFont="1" applyFill="1" applyBorder="1">
      <alignment vertical="center"/>
      <protection/>
    </xf>
    <xf numFmtId="177" fontId="4" fillId="0" borderId="29" xfId="60" applyNumberFormat="1" applyFont="1" applyFill="1" applyBorder="1" applyAlignment="1">
      <alignment horizontal="center" vertical="center"/>
      <protection/>
    </xf>
    <xf numFmtId="0" fontId="4" fillId="0" borderId="0" xfId="60" applyNumberFormat="1" applyFont="1" applyFill="1" applyBorder="1">
      <alignment vertical="center"/>
      <protection/>
    </xf>
    <xf numFmtId="0" fontId="4" fillId="0" borderId="27" xfId="60" applyNumberFormat="1" applyFont="1" applyFill="1" applyBorder="1">
      <alignment vertical="center"/>
      <protection/>
    </xf>
    <xf numFmtId="177" fontId="4" fillId="0" borderId="30" xfId="60" applyNumberFormat="1" applyFont="1" applyFill="1" applyBorder="1" applyAlignment="1">
      <alignment horizontal="center" vertical="center"/>
      <protection/>
    </xf>
    <xf numFmtId="179" fontId="3" fillId="0" borderId="0" xfId="60" applyNumberFormat="1" applyFill="1">
      <alignment vertical="center"/>
      <protection/>
    </xf>
    <xf numFmtId="0" fontId="3" fillId="0" borderId="0" xfId="60" applyFont="1" applyFill="1">
      <alignment vertical="center"/>
      <protection/>
    </xf>
    <xf numFmtId="14" fontId="3" fillId="0" borderId="0" xfId="60" applyNumberFormat="1" applyFont="1" applyFill="1">
      <alignment vertical="center"/>
      <protection/>
    </xf>
    <xf numFmtId="0" fontId="4" fillId="33" borderId="19" xfId="60" applyFont="1" applyFill="1" applyBorder="1">
      <alignment vertical="center"/>
      <protection/>
    </xf>
    <xf numFmtId="180" fontId="4" fillId="0" borderId="11" xfId="60" applyNumberFormat="1" applyFont="1" applyFill="1" applyBorder="1" applyAlignment="1">
      <alignment horizontal="center" vertical="center"/>
      <protection/>
    </xf>
    <xf numFmtId="181" fontId="4" fillId="0" borderId="11" xfId="60" applyNumberFormat="1" applyFont="1" applyFill="1" applyBorder="1" applyAlignment="1">
      <alignment horizontal="center" vertical="center"/>
      <protection/>
    </xf>
    <xf numFmtId="180" fontId="4" fillId="0" borderId="16" xfId="60" applyNumberFormat="1" applyFont="1" applyFill="1" applyBorder="1" applyAlignment="1">
      <alignment horizontal="center" vertical="center"/>
      <protection/>
    </xf>
    <xf numFmtId="181" fontId="4" fillId="0" borderId="16" xfId="60" applyNumberFormat="1" applyFont="1" applyFill="1" applyBorder="1" applyAlignment="1">
      <alignment horizontal="center" vertical="center"/>
      <protection/>
    </xf>
    <xf numFmtId="182" fontId="4" fillId="0" borderId="11" xfId="60" applyNumberFormat="1" applyFont="1" applyFill="1" applyBorder="1">
      <alignment vertical="center"/>
      <protection/>
    </xf>
    <xf numFmtId="182" fontId="4" fillId="0" borderId="16" xfId="60" applyNumberFormat="1" applyFont="1" applyFill="1" applyBorder="1">
      <alignment vertical="center"/>
      <protection/>
    </xf>
    <xf numFmtId="0" fontId="43" fillId="0" borderId="0" xfId="0" applyFont="1" applyBorder="1" applyAlignment="1">
      <alignment horizontal="center" vertical="center"/>
    </xf>
    <xf numFmtId="178" fontId="43" fillId="0" borderId="0" xfId="0" applyNumberFormat="1" applyFont="1" applyAlignment="1">
      <alignment horizontal="center" vertical="center"/>
    </xf>
    <xf numFmtId="178" fontId="43" fillId="0" borderId="31" xfId="0" applyNumberFormat="1" applyFont="1" applyBorder="1" applyAlignment="1">
      <alignment horizontal="center" vertical="center"/>
    </xf>
    <xf numFmtId="178" fontId="43" fillId="0" borderId="31" xfId="0" applyNumberFormat="1" applyFont="1" applyBorder="1" applyAlignment="1" quotePrefix="1">
      <alignment horizontal="center" vertical="center"/>
    </xf>
    <xf numFmtId="177" fontId="43" fillId="0" borderId="19" xfId="0" applyNumberFormat="1" applyFont="1" applyBorder="1" applyAlignment="1">
      <alignment horizontal="center" vertical="center"/>
    </xf>
    <xf numFmtId="177" fontId="43" fillId="0" borderId="0" xfId="0" applyNumberFormat="1" applyFont="1" applyAlignment="1">
      <alignment horizontal="center" vertical="center"/>
    </xf>
    <xf numFmtId="183" fontId="43" fillId="0" borderId="0" xfId="0" applyNumberFormat="1" applyFont="1" applyAlignment="1">
      <alignment horizontal="center" vertical="center"/>
    </xf>
    <xf numFmtId="184" fontId="43" fillId="0" borderId="31" xfId="0" applyNumberFormat="1" applyFont="1" applyBorder="1" applyAlignment="1">
      <alignment horizontal="center" vertical="center"/>
    </xf>
    <xf numFmtId="176" fontId="43" fillId="0" borderId="32" xfId="0" applyNumberFormat="1" applyFont="1" applyBorder="1" applyAlignment="1">
      <alignment horizontal="center" vertical="center"/>
    </xf>
    <xf numFmtId="184" fontId="43" fillId="0" borderId="33" xfId="0" applyNumberFormat="1" applyFont="1" applyBorder="1" applyAlignment="1">
      <alignment horizontal="center" vertical="center"/>
    </xf>
    <xf numFmtId="177" fontId="43" fillId="0" borderId="19" xfId="0" applyNumberFormat="1" applyFont="1" applyBorder="1" applyAlignment="1" quotePrefix="1">
      <alignment horizontal="center" vertical="center"/>
    </xf>
    <xf numFmtId="0" fontId="5" fillId="0" borderId="0" xfId="60" applyFont="1" applyFill="1" applyAlignment="1">
      <alignment horizontal="center" vertical="top"/>
      <protection/>
    </xf>
    <xf numFmtId="179" fontId="3" fillId="0" borderId="0" xfId="60" applyNumberFormat="1" applyFont="1" applyFill="1">
      <alignment vertical="center"/>
      <protection/>
    </xf>
    <xf numFmtId="182" fontId="4" fillId="0" borderId="11" xfId="60" applyNumberFormat="1" applyFont="1" applyFill="1" applyBorder="1" applyAlignment="1">
      <alignment horizontal="center" vertical="center"/>
      <protection/>
    </xf>
    <xf numFmtId="182" fontId="4" fillId="0" borderId="16" xfId="60" applyNumberFormat="1" applyFont="1" applyFill="1" applyBorder="1" applyAlignment="1">
      <alignment horizontal="center" vertical="center"/>
      <protection/>
    </xf>
    <xf numFmtId="177" fontId="4" fillId="0" borderId="34" xfId="60" applyNumberFormat="1" applyFont="1" applyFill="1" applyBorder="1" applyAlignment="1">
      <alignment horizontal="center" vertical="center"/>
      <protection/>
    </xf>
    <xf numFmtId="0" fontId="5" fillId="0" borderId="0" xfId="60" applyFont="1" applyFill="1" applyAlignment="1">
      <alignment vertical="top"/>
      <protection/>
    </xf>
    <xf numFmtId="185" fontId="5" fillId="0" borderId="0" xfId="60" applyNumberFormat="1" applyFont="1" applyFill="1" applyAlignment="1">
      <alignment vertical="top"/>
      <protection/>
    </xf>
    <xf numFmtId="185" fontId="5" fillId="0" borderId="0" xfId="60" applyNumberFormat="1" applyFont="1" applyFill="1" applyAlignment="1">
      <alignment horizontal="right" vertical="top"/>
      <protection/>
    </xf>
    <xf numFmtId="178" fontId="4" fillId="0" borderId="29" xfId="60" applyNumberFormat="1" applyFont="1" applyFill="1" applyBorder="1">
      <alignment vertical="center"/>
      <protection/>
    </xf>
    <xf numFmtId="180" fontId="4" fillId="0" borderId="21" xfId="60" applyNumberFormat="1" applyFont="1" applyFill="1" applyBorder="1" applyAlignment="1">
      <alignment horizontal="center" vertical="center"/>
      <protection/>
    </xf>
    <xf numFmtId="181" fontId="4" fillId="0" borderId="21" xfId="60" applyNumberFormat="1" applyFont="1" applyFill="1" applyBorder="1" applyAlignment="1">
      <alignment horizontal="center" vertical="center"/>
      <protection/>
    </xf>
    <xf numFmtId="182" fontId="4" fillId="0" borderId="21" xfId="60" applyNumberFormat="1" applyFont="1" applyFill="1" applyBorder="1" applyAlignment="1">
      <alignment horizontal="center" vertical="center"/>
      <protection/>
    </xf>
    <xf numFmtId="177" fontId="4" fillId="0" borderId="35" xfId="60" applyNumberFormat="1" applyFont="1" applyFill="1" applyBorder="1" applyAlignment="1">
      <alignment horizontal="center" vertical="center"/>
      <protection/>
    </xf>
    <xf numFmtId="178" fontId="43" fillId="0" borderId="26" xfId="0" applyNumberFormat="1" applyFont="1" applyBorder="1" applyAlignment="1">
      <alignment horizontal="center" vertical="center"/>
    </xf>
    <xf numFmtId="178" fontId="43" fillId="0" borderId="0" xfId="0" applyNumberFormat="1" applyFont="1" applyBorder="1" applyAlignment="1">
      <alignment horizontal="center" vertical="center"/>
    </xf>
    <xf numFmtId="176" fontId="43" fillId="0" borderId="36" xfId="0" applyNumberFormat="1" applyFont="1" applyBorder="1" applyAlignment="1">
      <alignment horizontal="center" vertical="center"/>
    </xf>
    <xf numFmtId="178" fontId="43" fillId="0" borderId="36" xfId="0" applyNumberFormat="1" applyFont="1" applyBorder="1" applyAlignment="1">
      <alignment horizontal="center" vertical="center"/>
    </xf>
    <xf numFmtId="178" fontId="43" fillId="0" borderId="37" xfId="0" applyNumberFormat="1" applyFont="1" applyBorder="1" applyAlignment="1">
      <alignment horizontal="center" vertical="center"/>
    </xf>
    <xf numFmtId="178" fontId="43" fillId="0" borderId="38" xfId="0" applyNumberFormat="1" applyFont="1" applyBorder="1" applyAlignment="1">
      <alignment horizontal="center" vertical="center"/>
    </xf>
    <xf numFmtId="177" fontId="43" fillId="0" borderId="39" xfId="0" applyNumberFormat="1" applyFont="1" applyBorder="1" applyAlignment="1">
      <alignment horizontal="center" vertical="center"/>
    </xf>
    <xf numFmtId="178" fontId="43" fillId="0" borderId="40" xfId="0" applyNumberFormat="1" applyFont="1" applyBorder="1" applyAlignment="1">
      <alignment horizontal="center" vertical="center"/>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 fillId="13" borderId="19" xfId="60" applyFont="1" applyFill="1" applyBorder="1" applyProtection="1">
      <alignment vertical="center"/>
      <protection locked="0"/>
    </xf>
    <xf numFmtId="178" fontId="4" fillId="13" borderId="11" xfId="60" applyNumberFormat="1" applyFont="1" applyFill="1" applyBorder="1" applyAlignment="1" applyProtection="1">
      <alignment horizontal="center" vertical="center"/>
      <protection locked="0"/>
    </xf>
    <xf numFmtId="178" fontId="4" fillId="13" borderId="16" xfId="60" applyNumberFormat="1" applyFont="1" applyFill="1" applyBorder="1" applyAlignment="1" applyProtection="1">
      <alignment horizontal="center" vertical="center"/>
      <protection locked="0"/>
    </xf>
    <xf numFmtId="177" fontId="4" fillId="13" borderId="11" xfId="60" applyNumberFormat="1" applyFont="1" applyFill="1" applyBorder="1" applyAlignment="1" applyProtection="1">
      <alignment horizontal="center" vertical="center"/>
      <protection locked="0"/>
    </xf>
    <xf numFmtId="177" fontId="4" fillId="13" borderId="16" xfId="60" applyNumberFormat="1" applyFont="1" applyFill="1" applyBorder="1" applyAlignment="1" applyProtection="1">
      <alignment horizontal="center" vertical="center"/>
      <protection locked="0"/>
    </xf>
    <xf numFmtId="177" fontId="4" fillId="13" borderId="25" xfId="60" applyNumberFormat="1" applyFont="1" applyFill="1" applyBorder="1" applyAlignment="1" applyProtection="1">
      <alignment horizontal="center" vertical="center"/>
      <protection locked="0"/>
    </xf>
    <xf numFmtId="177" fontId="4" fillId="13" borderId="19" xfId="60" applyNumberFormat="1" applyFont="1" applyFill="1" applyBorder="1" applyAlignment="1" applyProtection="1">
      <alignment horizontal="center" vertical="center"/>
      <protection locked="0"/>
    </xf>
    <xf numFmtId="176" fontId="43" fillId="4" borderId="19" xfId="0" applyNumberFormat="1" applyFont="1" applyFill="1" applyBorder="1" applyAlignment="1">
      <alignment horizontal="center" vertical="center"/>
    </xf>
    <xf numFmtId="176" fontId="43" fillId="16" borderId="31" xfId="0" applyNumberFormat="1" applyFont="1" applyFill="1" applyBorder="1" applyAlignment="1">
      <alignment horizontal="center" vertical="center"/>
    </xf>
    <xf numFmtId="178" fontId="43" fillId="10" borderId="19" xfId="0" applyNumberFormat="1" applyFont="1" applyFill="1" applyBorder="1" applyAlignment="1">
      <alignment horizontal="center" vertical="center" wrapText="1"/>
    </xf>
    <xf numFmtId="178" fontId="43" fillId="10" borderId="31" xfId="0" applyNumberFormat="1" applyFont="1" applyFill="1" applyBorder="1" applyAlignment="1">
      <alignment horizontal="center" vertical="center"/>
    </xf>
    <xf numFmtId="178" fontId="43" fillId="10" borderId="31" xfId="0" applyNumberFormat="1" applyFont="1" applyFill="1" applyBorder="1" applyAlignment="1" quotePrefix="1">
      <alignment horizontal="center" vertical="center"/>
    </xf>
    <xf numFmtId="178" fontId="43" fillId="10" borderId="31" xfId="0" applyNumberFormat="1" applyFont="1" applyFill="1" applyBorder="1" applyAlignment="1">
      <alignment horizontal="center" vertical="center" wrapText="1"/>
    </xf>
    <xf numFmtId="0" fontId="43" fillId="10" borderId="19" xfId="0" applyNumberFormat="1" applyFont="1" applyFill="1" applyBorder="1" applyAlignment="1">
      <alignment horizontal="center" vertical="center"/>
    </xf>
    <xf numFmtId="0" fontId="4" fillId="33" borderId="19" xfId="60" applyFont="1" applyFill="1" applyBorder="1" applyAlignment="1">
      <alignment horizontal="center" vertical="center"/>
      <protection/>
    </xf>
    <xf numFmtId="0" fontId="4" fillId="33" borderId="19" xfId="60" applyFont="1" applyFill="1" applyBorder="1" applyAlignment="1">
      <alignment horizontal="center" vertical="center"/>
      <protection/>
    </xf>
    <xf numFmtId="0" fontId="4" fillId="33" borderId="31" xfId="60" applyFont="1" applyFill="1" applyBorder="1" applyAlignment="1">
      <alignment horizontal="center" vertical="center"/>
      <protection/>
    </xf>
    <xf numFmtId="0" fontId="4" fillId="13" borderId="19" xfId="60" applyFont="1" applyFill="1" applyBorder="1" applyAlignment="1" applyProtection="1">
      <alignment horizontal="center" vertical="center"/>
      <protection locked="0"/>
    </xf>
    <xf numFmtId="0" fontId="4" fillId="13" borderId="19" xfId="60" applyFont="1" applyFill="1" applyBorder="1" applyAlignment="1" applyProtection="1">
      <alignment horizontal="center" vertical="center"/>
      <protection locked="0"/>
    </xf>
    <xf numFmtId="0" fontId="4" fillId="33" borderId="31" xfId="60" applyFont="1" applyFill="1" applyBorder="1" applyAlignment="1">
      <alignment horizontal="center" vertical="center"/>
      <protection/>
    </xf>
    <xf numFmtId="0" fontId="4" fillId="33" borderId="19" xfId="60" applyFont="1" applyFill="1" applyBorder="1" applyAlignment="1">
      <alignment horizontal="center" vertical="center" wrapText="1"/>
      <protection/>
    </xf>
    <xf numFmtId="0" fontId="4" fillId="33" borderId="19" xfId="60" applyFont="1" applyFill="1" applyBorder="1" applyAlignment="1">
      <alignment horizontal="center" vertical="center"/>
      <protection/>
    </xf>
    <xf numFmtId="0" fontId="4" fillId="13" borderId="19" xfId="60" applyFont="1" applyFill="1" applyBorder="1" applyAlignment="1" applyProtection="1">
      <alignment horizontal="center" vertical="center"/>
      <protection locked="0"/>
    </xf>
    <xf numFmtId="0" fontId="5" fillId="0" borderId="0" xfId="60" applyFont="1" applyFill="1" applyAlignment="1">
      <alignment horizontal="center" vertical="top"/>
      <protection/>
    </xf>
    <xf numFmtId="0" fontId="4" fillId="0" borderId="43" xfId="60" applyFont="1" applyFill="1" applyBorder="1" applyAlignment="1">
      <alignment vertical="center"/>
      <protection/>
    </xf>
    <xf numFmtId="0" fontId="4" fillId="0" borderId="44" xfId="60" applyFont="1" applyFill="1" applyBorder="1" applyAlignment="1">
      <alignment vertical="center"/>
      <protection/>
    </xf>
    <xf numFmtId="0" fontId="4" fillId="0" borderId="45" xfId="60" applyFont="1" applyFill="1" applyBorder="1" applyAlignment="1">
      <alignment vertical="center"/>
      <protection/>
    </xf>
    <xf numFmtId="0" fontId="4" fillId="0" borderId="46" xfId="60" applyFont="1" applyFill="1" applyBorder="1" applyAlignment="1">
      <alignment vertical="center"/>
      <protection/>
    </xf>
    <xf numFmtId="0" fontId="4" fillId="0" borderId="47" xfId="60" applyFont="1" applyFill="1" applyBorder="1" applyAlignment="1">
      <alignment vertical="center"/>
      <protection/>
    </xf>
    <xf numFmtId="0" fontId="4" fillId="0" borderId="48" xfId="60" applyFont="1" applyFill="1" applyBorder="1" applyAlignment="1">
      <alignment vertical="center"/>
      <protection/>
    </xf>
    <xf numFmtId="0" fontId="4" fillId="0" borderId="14" xfId="60" applyFont="1" applyFill="1" applyBorder="1" applyAlignment="1">
      <alignment horizontal="center" vertical="center" wrapText="1"/>
      <protection/>
    </xf>
    <xf numFmtId="0" fontId="4" fillId="0" borderId="49" xfId="60" applyFont="1" applyFill="1" applyBorder="1" applyAlignment="1">
      <alignment horizontal="center" vertical="center"/>
      <protection/>
    </xf>
    <xf numFmtId="0" fontId="4" fillId="0" borderId="50" xfId="60" applyFont="1" applyFill="1" applyBorder="1" applyAlignment="1">
      <alignment horizontal="center" vertical="center"/>
      <protection/>
    </xf>
    <xf numFmtId="0" fontId="4" fillId="0" borderId="51" xfId="60" applyFont="1" applyFill="1" applyBorder="1" applyAlignment="1">
      <alignment horizontal="center" vertical="center"/>
      <protection/>
    </xf>
    <xf numFmtId="0" fontId="4" fillId="0" borderId="52" xfId="60" applyFont="1" applyFill="1" applyBorder="1" applyAlignment="1">
      <alignment horizontal="center" vertical="center"/>
      <protection/>
    </xf>
    <xf numFmtId="0" fontId="6" fillId="0" borderId="53" xfId="60" applyFont="1" applyFill="1" applyBorder="1" applyAlignment="1">
      <alignment horizontal="center" vertical="center" wrapText="1"/>
      <protection/>
    </xf>
    <xf numFmtId="0" fontId="6" fillId="0" borderId="54" xfId="60" applyFont="1" applyFill="1" applyBorder="1" applyAlignment="1">
      <alignment horizontal="center" vertical="center" wrapText="1"/>
      <protection/>
    </xf>
    <xf numFmtId="0" fontId="6" fillId="0" borderId="55" xfId="60" applyFont="1" applyFill="1" applyBorder="1" applyAlignment="1">
      <alignment horizontal="center" vertical="center" wrapText="1"/>
      <protection/>
    </xf>
    <xf numFmtId="0" fontId="6" fillId="0" borderId="56" xfId="60" applyFont="1" applyFill="1" applyBorder="1" applyAlignment="1">
      <alignment horizontal="center" vertical="center" wrapText="1"/>
      <protection/>
    </xf>
    <xf numFmtId="176" fontId="43" fillId="33" borderId="19" xfId="0" applyNumberFormat="1" applyFont="1" applyFill="1" applyBorder="1" applyAlignment="1">
      <alignment horizontal="center" vertical="center"/>
    </xf>
    <xf numFmtId="0" fontId="43" fillId="10" borderId="18" xfId="0" applyFont="1" applyFill="1" applyBorder="1" applyAlignment="1">
      <alignment horizontal="center" vertical="center"/>
    </xf>
    <xf numFmtId="0" fontId="43" fillId="10" borderId="17" xfId="0" applyFont="1" applyFill="1" applyBorder="1" applyAlignment="1">
      <alignment horizontal="center" vertical="center"/>
    </xf>
    <xf numFmtId="0" fontId="43" fillId="16" borderId="18" xfId="0" applyFont="1" applyFill="1" applyBorder="1" applyAlignment="1">
      <alignment horizontal="center" vertical="center"/>
    </xf>
    <xf numFmtId="0" fontId="0" fillId="0" borderId="17" xfId="0" applyBorder="1" applyAlignment="1">
      <alignment vertical="center"/>
    </xf>
    <xf numFmtId="0" fontId="43" fillId="10" borderId="18" xfId="0" applyFont="1" applyFill="1" applyBorder="1" applyAlignment="1">
      <alignment horizontal="center" vertical="center" wrapText="1"/>
    </xf>
    <xf numFmtId="0" fontId="43" fillId="10" borderId="17" xfId="0" applyFont="1" applyFill="1" applyBorder="1" applyAlignment="1">
      <alignment horizontal="center" vertical="center" wrapText="1"/>
    </xf>
    <xf numFmtId="0" fontId="7" fillId="33" borderId="57" xfId="60" applyFont="1" applyFill="1" applyBorder="1" applyAlignment="1">
      <alignment horizontal="center" vertical="center" wrapText="1"/>
      <protection/>
    </xf>
    <xf numFmtId="0" fontId="7" fillId="33" borderId="58" xfId="60" applyFont="1" applyFill="1" applyBorder="1" applyAlignment="1">
      <alignment horizontal="center" vertical="center" wrapText="1"/>
      <protection/>
    </xf>
    <xf numFmtId="0" fontId="7" fillId="33" borderId="59" xfId="60" applyFont="1" applyFill="1" applyBorder="1" applyAlignment="1">
      <alignment horizontal="center" vertical="center" wrapText="1"/>
      <protection/>
    </xf>
    <xf numFmtId="0" fontId="7" fillId="33" borderId="60" xfId="60" applyFont="1" applyFill="1" applyBorder="1" applyAlignment="1">
      <alignment horizontal="center" vertical="center" wrapText="1"/>
      <protection/>
    </xf>
    <xf numFmtId="0" fontId="7" fillId="33" borderId="61" xfId="60" applyFont="1" applyFill="1" applyBorder="1" applyAlignment="1">
      <alignment horizontal="center" vertical="center" wrapText="1"/>
      <protection/>
    </xf>
    <xf numFmtId="0" fontId="7" fillId="33" borderId="62" xfId="60" applyFont="1" applyFill="1" applyBorder="1" applyAlignment="1">
      <alignment horizontal="center" vertical="center" wrapText="1"/>
      <protection/>
    </xf>
    <xf numFmtId="0" fontId="4" fillId="33" borderId="18" xfId="60" applyFont="1" applyFill="1" applyBorder="1" applyAlignment="1">
      <alignment horizontal="center" vertical="center"/>
      <protection/>
    </xf>
    <xf numFmtId="0" fontId="4" fillId="33" borderId="17" xfId="60" applyFont="1" applyFill="1" applyBorder="1" applyAlignment="1">
      <alignment horizontal="center" vertical="center"/>
      <protection/>
    </xf>
    <xf numFmtId="0" fontId="4" fillId="33" borderId="18" xfId="60" applyFont="1" applyFill="1" applyBorder="1" applyAlignment="1">
      <alignment horizontal="center" vertical="center" wrapText="1"/>
      <protection/>
    </xf>
    <xf numFmtId="0" fontId="4" fillId="33" borderId="16" xfId="60" applyFont="1" applyFill="1" applyBorder="1" applyAlignment="1">
      <alignment horizontal="center" vertical="center" wrapText="1"/>
      <protection/>
    </xf>
    <xf numFmtId="0" fontId="4" fillId="33" borderId="17" xfId="60" applyFont="1" applyFill="1" applyBorder="1" applyAlignment="1">
      <alignment horizontal="center" vertical="center" wrapText="1"/>
      <protection/>
    </xf>
    <xf numFmtId="0" fontId="4" fillId="33" borderId="57" xfId="60" applyFont="1" applyFill="1" applyBorder="1" applyAlignment="1">
      <alignment horizontal="center" vertical="center"/>
      <protection/>
    </xf>
    <xf numFmtId="0" fontId="4" fillId="33" borderId="59" xfId="60" applyFont="1" applyFill="1" applyBorder="1" applyAlignment="1">
      <alignment horizontal="center" vertical="center"/>
      <protection/>
    </xf>
    <xf numFmtId="0" fontId="4" fillId="13" borderId="18" xfId="60" applyFont="1" applyFill="1" applyBorder="1" applyAlignment="1" applyProtection="1">
      <alignment horizontal="center" vertical="center"/>
      <protection locked="0"/>
    </xf>
    <xf numFmtId="0" fontId="4" fillId="13" borderId="17" xfId="60" applyFont="1" applyFill="1" applyBorder="1" applyAlignment="1" applyProtection="1">
      <alignment horizontal="center" vertical="center"/>
      <protection locked="0"/>
    </xf>
    <xf numFmtId="177" fontId="4" fillId="0" borderId="32" xfId="60" applyNumberFormat="1" applyFont="1" applyFill="1" applyBorder="1" applyAlignment="1">
      <alignment horizontal="center" vertical="center"/>
      <protection/>
    </xf>
    <xf numFmtId="177" fontId="4" fillId="0" borderId="54" xfId="60" applyNumberFormat="1" applyFont="1" applyFill="1" applyBorder="1" applyAlignment="1">
      <alignment horizontal="center" vertical="center"/>
      <protection/>
    </xf>
    <xf numFmtId="177" fontId="4" fillId="0" borderId="26" xfId="60" applyNumberFormat="1" applyFont="1" applyFill="1" applyBorder="1" applyAlignment="1">
      <alignment horizontal="center" vertical="center"/>
      <protection/>
    </xf>
    <xf numFmtId="177" fontId="4" fillId="0" borderId="0" xfId="60" applyNumberFormat="1" applyFont="1" applyFill="1" applyBorder="1" applyAlignment="1">
      <alignment vertical="center"/>
      <protection/>
    </xf>
    <xf numFmtId="177" fontId="4" fillId="0" borderId="27" xfId="60" applyNumberFormat="1" applyFont="1" applyFill="1" applyBorder="1" applyAlignment="1">
      <alignment vertical="center"/>
      <protection/>
    </xf>
    <xf numFmtId="177" fontId="4" fillId="0" borderId="50" xfId="60" applyNumberFormat="1" applyFont="1" applyFill="1" applyBorder="1" applyAlignment="1">
      <alignment horizontal="center" vertical="center"/>
      <protection/>
    </xf>
    <xf numFmtId="177" fontId="4" fillId="0" borderId="51" xfId="60" applyNumberFormat="1" applyFont="1" applyFill="1" applyBorder="1" applyAlignment="1">
      <alignment vertical="center"/>
      <protection/>
    </xf>
    <xf numFmtId="177" fontId="4" fillId="0" borderId="63" xfId="60" applyNumberFormat="1" applyFont="1" applyFill="1" applyBorder="1" applyAlignment="1">
      <alignment vertical="center"/>
      <protection/>
    </xf>
    <xf numFmtId="0" fontId="6" fillId="0" borderId="14" xfId="60" applyNumberFormat="1" applyFont="1" applyFill="1" applyBorder="1" applyAlignment="1">
      <alignment vertical="center"/>
      <protection/>
    </xf>
    <xf numFmtId="0" fontId="4" fillId="0" borderId="49" xfId="60" applyNumberFormat="1" applyFont="1" applyFill="1" applyBorder="1" applyAlignment="1">
      <alignment vertical="center"/>
      <protection/>
    </xf>
    <xf numFmtId="0" fontId="4" fillId="0" borderId="64" xfId="60" applyNumberFormat="1" applyFont="1" applyFill="1" applyBorder="1" applyAlignment="1">
      <alignment vertical="center"/>
      <protection/>
    </xf>
    <xf numFmtId="0" fontId="4" fillId="0" borderId="65"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66" xfId="60" applyFont="1" applyFill="1" applyBorder="1" applyAlignment="1">
      <alignment horizontal="center" vertical="center"/>
      <protection/>
    </xf>
    <xf numFmtId="0" fontId="4" fillId="0" borderId="67" xfId="60" applyFont="1" applyFill="1" applyBorder="1" applyAlignment="1">
      <alignment vertical="center"/>
      <protection/>
    </xf>
    <xf numFmtId="0" fontId="4" fillId="0" borderId="68" xfId="60" applyFont="1" applyFill="1" applyBorder="1" applyAlignment="1">
      <alignment vertical="center"/>
      <protection/>
    </xf>
    <xf numFmtId="0" fontId="6" fillId="0" borderId="69" xfId="60" applyNumberFormat="1" applyFont="1" applyFill="1" applyBorder="1" applyAlignment="1">
      <alignment vertical="center"/>
      <protection/>
    </xf>
    <xf numFmtId="0" fontId="6" fillId="0" borderId="49" xfId="60" applyNumberFormat="1" applyFont="1" applyFill="1" applyBorder="1" applyAlignment="1">
      <alignment vertical="center"/>
      <protection/>
    </xf>
    <xf numFmtId="0" fontId="6" fillId="0" borderId="64" xfId="60" applyNumberFormat="1" applyFont="1" applyFill="1" applyBorder="1" applyAlignment="1">
      <alignment vertical="center"/>
      <protection/>
    </xf>
    <xf numFmtId="177" fontId="4" fillId="0" borderId="66" xfId="60" applyNumberFormat="1" applyFont="1" applyFill="1" applyBorder="1" applyAlignment="1">
      <alignment horizontal="center" vertical="center"/>
      <protection/>
    </xf>
    <xf numFmtId="177" fontId="4" fillId="0" borderId="51" xfId="60" applyNumberFormat="1" applyFont="1" applyFill="1" applyBorder="1" applyAlignment="1">
      <alignment horizontal="center" vertical="center"/>
      <protection/>
    </xf>
    <xf numFmtId="177" fontId="4" fillId="0" borderId="63" xfId="60" applyNumberFormat="1" applyFont="1" applyFill="1" applyBorder="1" applyAlignment="1">
      <alignment horizontal="center" vertical="center"/>
      <protection/>
    </xf>
    <xf numFmtId="0" fontId="6" fillId="0" borderId="51" xfId="60" applyFont="1" applyFill="1" applyBorder="1" applyAlignment="1">
      <alignment horizontal="right" vertical="center"/>
      <protection/>
    </xf>
    <xf numFmtId="0" fontId="6" fillId="0" borderId="51" xfId="60" applyFont="1" applyFill="1" applyBorder="1" applyAlignment="1">
      <alignment vertical="center"/>
      <protection/>
    </xf>
    <xf numFmtId="177" fontId="6" fillId="0" borderId="14" xfId="60" applyNumberFormat="1" applyFont="1" applyFill="1" applyBorder="1" applyAlignment="1">
      <alignment horizontal="center" vertical="center" wrapText="1"/>
      <protection/>
    </xf>
    <xf numFmtId="177" fontId="6" fillId="0" borderId="50" xfId="60" applyNumberFormat="1" applyFont="1" applyFill="1" applyBorder="1" applyAlignment="1">
      <alignment horizontal="center" vertical="center" wrapText="1"/>
      <protection/>
    </xf>
    <xf numFmtId="0" fontId="6" fillId="0" borderId="51" xfId="60" applyFont="1" applyFill="1" applyBorder="1" applyAlignment="1" applyProtection="1">
      <alignment horizontal="right" vertical="center"/>
      <protection locked="0"/>
    </xf>
    <xf numFmtId="0" fontId="0" fillId="0" borderId="51" xfId="0" applyBorder="1" applyAlignment="1" applyProtection="1">
      <alignment vertical="center"/>
      <protection locked="0"/>
    </xf>
    <xf numFmtId="0" fontId="6" fillId="0" borderId="14" xfId="60" applyNumberFormat="1" applyFont="1" applyFill="1" applyBorder="1" applyAlignment="1">
      <alignment horizontal="center" vertical="center" wrapText="1"/>
      <protection/>
    </xf>
    <xf numFmtId="0" fontId="6" fillId="0" borderId="50" xfId="60" applyNumberFormat="1" applyFont="1" applyFill="1" applyBorder="1" applyAlignment="1">
      <alignment horizontal="center" vertical="center" wrapText="1"/>
      <protection/>
    </xf>
    <xf numFmtId="0" fontId="4" fillId="0" borderId="51" xfId="60" applyNumberFormat="1" applyFont="1" applyFill="1" applyBorder="1" applyAlignment="1">
      <alignment vertical="center"/>
      <protection/>
    </xf>
    <xf numFmtId="0" fontId="4" fillId="0" borderId="63" xfId="60" applyNumberFormat="1" applyFont="1" applyFill="1" applyBorder="1" applyAlignment="1">
      <alignment vertical="center"/>
      <protection/>
    </xf>
    <xf numFmtId="0" fontId="6" fillId="0" borderId="70" xfId="60" applyNumberFormat="1" applyFont="1" applyFill="1" applyBorder="1" applyAlignment="1">
      <alignment horizontal="center" vertical="center"/>
      <protection/>
    </xf>
    <xf numFmtId="0" fontId="6" fillId="0" borderId="44" xfId="60" applyNumberFormat="1" applyFont="1" applyFill="1" applyBorder="1" applyAlignment="1">
      <alignment horizontal="center" vertical="center"/>
      <protection/>
    </xf>
    <xf numFmtId="0" fontId="6" fillId="0" borderId="71" xfId="60" applyNumberFormat="1" applyFont="1" applyFill="1" applyBorder="1" applyAlignment="1">
      <alignment horizontal="center" vertical="center"/>
      <protection/>
    </xf>
    <xf numFmtId="0" fontId="6" fillId="0" borderId="72" xfId="60" applyNumberFormat="1" applyFont="1" applyFill="1" applyBorder="1" applyAlignment="1">
      <alignment horizontal="center" vertical="center"/>
      <protection/>
    </xf>
    <xf numFmtId="0" fontId="6" fillId="0" borderId="73" xfId="60" applyNumberFormat="1" applyFont="1" applyFill="1" applyBorder="1" applyAlignment="1">
      <alignment horizontal="center" vertical="center"/>
      <protection/>
    </xf>
    <xf numFmtId="0" fontId="6" fillId="0" borderId="74" xfId="60" applyNumberFormat="1" applyFont="1" applyFill="1" applyBorder="1" applyAlignment="1">
      <alignment horizontal="center" vertical="center"/>
      <protection/>
    </xf>
    <xf numFmtId="0" fontId="6" fillId="0" borderId="75" xfId="60" applyNumberFormat="1" applyFont="1" applyFill="1" applyBorder="1" applyAlignment="1">
      <alignment horizontal="center" vertical="center"/>
      <protection/>
    </xf>
    <xf numFmtId="0" fontId="6" fillId="0" borderId="47" xfId="60" applyNumberFormat="1" applyFont="1" applyFill="1" applyBorder="1" applyAlignment="1">
      <alignment horizontal="center" vertical="center"/>
      <protection/>
    </xf>
    <xf numFmtId="0" fontId="6" fillId="0" borderId="76" xfId="60" applyNumberFormat="1" applyFont="1" applyFill="1" applyBorder="1" applyAlignment="1">
      <alignment horizontal="center" vertical="center"/>
      <protection/>
    </xf>
    <xf numFmtId="177" fontId="6" fillId="0" borderId="77" xfId="60" applyNumberFormat="1" applyFont="1" applyFill="1" applyBorder="1" applyAlignment="1">
      <alignment horizontal="center" vertical="center"/>
      <protection/>
    </xf>
    <xf numFmtId="177" fontId="6" fillId="0" borderId="78" xfId="60" applyNumberFormat="1" applyFont="1" applyFill="1" applyBorder="1" applyAlignment="1">
      <alignment horizontal="center" vertical="center"/>
      <protection/>
    </xf>
    <xf numFmtId="177" fontId="6" fillId="0" borderId="79" xfId="60" applyNumberFormat="1" applyFont="1" applyFill="1" applyBorder="1" applyAlignment="1">
      <alignment horizontal="center" vertical="center"/>
      <protection/>
    </xf>
    <xf numFmtId="0" fontId="0" fillId="0" borderId="5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82">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FFC000"/>
        </patternFill>
      </fill>
    </dxf>
    <dxf>
      <fill>
        <patternFill>
          <bgColor rgb="FFFF0000"/>
        </patternFill>
      </fill>
    </dxf>
    <dxf>
      <font>
        <color theme="0"/>
      </font>
      <fill>
        <patternFill>
          <bgColor theme="0"/>
        </patternFill>
      </fill>
    </dxf>
    <dxf>
      <fill>
        <patternFill>
          <bgColor theme="0"/>
        </patternFill>
      </fill>
    </dxf>
    <dxf>
      <font>
        <color theme="0"/>
      </font>
    </dxf>
    <dxf>
      <fill>
        <patternFill>
          <bgColor rgb="FFFFFF00"/>
        </patternFill>
      </fill>
    </dxf>
    <dxf>
      <fill>
        <patternFill>
          <bgColor rgb="FFFFC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theme="0"/>
      </font>
      <fill>
        <patternFill>
          <bgColor theme="0"/>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13</xdr:col>
      <xdr:colOff>600075</xdr:colOff>
      <xdr:row>87</xdr:row>
      <xdr:rowOff>180975</xdr:rowOff>
    </xdr:to>
    <xdr:sp>
      <xdr:nvSpPr>
        <xdr:cNvPr id="1" name="テキスト ボックス 1"/>
        <xdr:cNvSpPr txBox="1">
          <a:spLocks noChangeArrowheads="1"/>
        </xdr:cNvSpPr>
      </xdr:nvSpPr>
      <xdr:spPr>
        <a:xfrm>
          <a:off x="9525" y="28575"/>
          <a:ext cx="8515350" cy="16725900"/>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1050" b="0" i="0" u="none" baseline="0">
              <a:solidFill>
                <a:srgbClr val="000000"/>
              </a:solidFill>
              <a:latin typeface="HGSｺﾞｼｯｸE"/>
              <a:ea typeface="HGSｺﾞｼｯｸE"/>
              <a:cs typeface="HGSｺﾞｼｯｸE"/>
            </a:rPr>
            <a:t>○使い方の詳細については「使い方マニュアル」をご参照ください。</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　以下は「使い方マニュアル」のなかから操作方法などについて抜粋したものです。</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SｺﾞｼｯｸE"/>
              <a:ea typeface="HGSｺﾞｼｯｸE"/>
              <a:cs typeface="HGSｺﾞｼｯｸE"/>
            </a:rPr>
            <a:t>（操作方法など）</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１　「労働時間入力表」の入力</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はじめに「①労働時間入力表」のシートの発病年月日（ベージュ色の部分）を入力します。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発病年月日の日付まで特定できなかった場合は、「日」の欄に</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・全く特定できない</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「不明」</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・１日～</a:t>
          </a:r>
          <a:r>
            <a:rPr lang="en-US" cap="none" sz="1050" b="0" i="0" u="none" baseline="0">
              <a:solidFill>
                <a:srgbClr val="000000"/>
              </a:solidFill>
              <a:latin typeface="HG教科書体"/>
              <a:ea typeface="HG教科書体"/>
              <a:cs typeface="HG教科書体"/>
            </a:rPr>
            <a:t>10</a:t>
          </a:r>
          <a:r>
            <a:rPr lang="en-US" cap="none" sz="1050" b="0" i="0" u="none" baseline="0">
              <a:solidFill>
                <a:srgbClr val="000000"/>
              </a:solidFill>
              <a:latin typeface="HG教科書体"/>
              <a:ea typeface="HG教科書体"/>
              <a:cs typeface="HG教科書体"/>
            </a:rPr>
            <a:t>日の間</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「上旬」</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11</a:t>
          </a:r>
          <a:r>
            <a:rPr lang="en-US" cap="none" sz="1050" b="0" i="0" u="none" baseline="0">
              <a:solidFill>
                <a:srgbClr val="000000"/>
              </a:solidFill>
              <a:latin typeface="HG教科書体"/>
              <a:ea typeface="HG教科書体"/>
              <a:cs typeface="HG教科書体"/>
            </a:rPr>
            <a:t>日～</a:t>
          </a:r>
          <a:r>
            <a:rPr lang="en-US" cap="none" sz="1050" b="0" i="0" u="none" baseline="0">
              <a:solidFill>
                <a:srgbClr val="000000"/>
              </a:solidFill>
              <a:latin typeface="HG教科書体"/>
              <a:ea typeface="HG教科書体"/>
              <a:cs typeface="HG教科書体"/>
            </a:rPr>
            <a:t>20</a:t>
          </a:r>
          <a:r>
            <a:rPr lang="en-US" cap="none" sz="1050" b="0" i="0" u="none" baseline="0">
              <a:solidFill>
                <a:srgbClr val="000000"/>
              </a:solidFill>
              <a:latin typeface="HG教科書体"/>
              <a:ea typeface="HG教科書体"/>
              <a:cs typeface="HG教科書体"/>
            </a:rPr>
            <a:t>日の間</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「中旬」</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21</a:t>
          </a:r>
          <a:r>
            <a:rPr lang="en-US" cap="none" sz="1050" b="0" i="0" u="none" baseline="0">
              <a:solidFill>
                <a:srgbClr val="000000"/>
              </a:solidFill>
              <a:latin typeface="HG教科書体"/>
              <a:ea typeface="HG教科書体"/>
              <a:cs typeface="HG教科書体"/>
            </a:rPr>
            <a:t>日～月の末日の間</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「下旬」</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のいずれかを入力します。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次に、表示された日付の右側にある始業時刻、終業時刻、休憩時間（ベージュ色のセル）に認定した労働時間を入力します。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なお、就労のなかった日はゼロとは入力せず、空白にしておいてください。</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入力するときは、例えば</a:t>
          </a:r>
          <a:r>
            <a:rPr lang="en-US" cap="none" sz="1050" b="0" i="0" u="none" baseline="0">
              <a:solidFill>
                <a:srgbClr val="000000"/>
              </a:solidFill>
              <a:latin typeface="HG教科書体"/>
              <a:ea typeface="HG教科書体"/>
              <a:cs typeface="HG教科書体"/>
            </a:rPr>
            <a:t>21</a:t>
          </a:r>
          <a:r>
            <a:rPr lang="en-US" cap="none" sz="1050" b="0" i="0" u="none" baseline="0">
              <a:solidFill>
                <a:srgbClr val="000000"/>
              </a:solidFill>
              <a:latin typeface="HG教科書体"/>
              <a:ea typeface="HG教科書体"/>
              <a:cs typeface="HG教科書体"/>
            </a:rPr>
            <a:t>時であれば、「</a:t>
          </a:r>
          <a:r>
            <a:rPr lang="en-US" cap="none" sz="1050" b="0" i="0" u="none" baseline="0">
              <a:solidFill>
                <a:srgbClr val="000000"/>
              </a:solidFill>
              <a:latin typeface="HG教科書体"/>
              <a:ea typeface="HG教科書体"/>
              <a:cs typeface="HG教科書体"/>
            </a:rPr>
            <a:t>21</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00</a:t>
          </a:r>
          <a:r>
            <a:rPr lang="en-US" cap="none" sz="1050" b="0" i="0" u="none" baseline="0">
              <a:solidFill>
                <a:srgbClr val="000000"/>
              </a:solidFill>
              <a:latin typeface="HG教科書体"/>
              <a:ea typeface="HG教科書体"/>
              <a:cs typeface="HG教科書体"/>
            </a:rPr>
            <a:t>」もしくは「</a:t>
          </a:r>
          <a:r>
            <a:rPr lang="en-US" cap="none" sz="1050" b="0" i="0" u="none" baseline="0">
              <a:solidFill>
                <a:srgbClr val="000000"/>
              </a:solidFill>
              <a:latin typeface="HG教科書体"/>
              <a:ea typeface="HG教科書体"/>
              <a:cs typeface="HG教科書体"/>
            </a:rPr>
            <a:t>21:</a:t>
          </a:r>
          <a:r>
            <a:rPr lang="en-US" cap="none" sz="1050" b="0" i="0" u="none" baseline="0">
              <a:solidFill>
                <a:srgbClr val="000000"/>
              </a:solidFill>
              <a:latin typeface="HG教科書体"/>
              <a:ea typeface="HG教科書体"/>
              <a:cs typeface="HG教科書体"/>
            </a:rPr>
            <a:t>」と入力してください。</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単に「</a:t>
          </a:r>
          <a:r>
            <a:rPr lang="en-US" cap="none" sz="1050" b="0" i="0" u="none" baseline="0">
              <a:solidFill>
                <a:srgbClr val="000000"/>
              </a:solidFill>
              <a:latin typeface="HG教科書体"/>
              <a:ea typeface="HG教科書体"/>
              <a:cs typeface="HG教科書体"/>
            </a:rPr>
            <a:t>21</a:t>
          </a:r>
          <a:r>
            <a:rPr lang="en-US" cap="none" sz="1050" b="0" i="0" u="none" baseline="0">
              <a:solidFill>
                <a:srgbClr val="000000"/>
              </a:solidFill>
              <a:latin typeface="HG教科書体"/>
              <a:ea typeface="HG教科書体"/>
              <a:cs typeface="HG教科書体"/>
            </a:rPr>
            <a:t>」と入力すると、時刻であることが認識できず、正しく入力できません。</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なお、大文字、小文字は問いません。</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SｺﾞｼｯｸE"/>
              <a:ea typeface="HGSｺﾞｼｯｸE"/>
              <a:cs typeface="HGSｺﾞｼｯｸE"/>
            </a:rPr>
            <a:t>２　「長時間労働（出来事）確認表」の評価</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「②長時間労働（出来事）確認表」のシートを選択します。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「長時間労働（出来事）確認表」では、「労働時間入力表」で入力した「発病年月日」を起算日とした発病前６か月の時間外労働時間数が</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表となっています。（月の時間外労働時間数は「労働時間集計表」と同じ方法で算出されています。）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発病日が「月」としか特定できない場合はその月の全ての日を発病日とみなし、発病日が特定できる場合はその発病日について、下記の評価</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を行います。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SｺﾞｼｯｸE"/>
              <a:ea typeface="HGSｺﾞｼｯｸE"/>
              <a:cs typeface="HGSｺﾞｼｯｸE"/>
            </a:rPr>
            <a:t>　　（ア）「発病前１か月」において時間外労働時間数がおおむね</a:t>
          </a:r>
          <a:r>
            <a:rPr lang="en-US" cap="none" sz="1050" b="0" i="0" u="none" baseline="0">
              <a:solidFill>
                <a:srgbClr val="000000"/>
              </a:solidFill>
              <a:latin typeface="HGSｺﾞｼｯｸE"/>
              <a:ea typeface="HGSｺﾞｼｯｸE"/>
              <a:cs typeface="HGSｺﾞｼｯｸE"/>
            </a:rPr>
            <a:t>160</a:t>
          </a:r>
          <a:r>
            <a:rPr lang="en-US" cap="none" sz="1050" b="0" i="0" u="none" baseline="0">
              <a:solidFill>
                <a:srgbClr val="000000"/>
              </a:solidFill>
              <a:latin typeface="HGSｺﾞｼｯｸE"/>
              <a:ea typeface="HGSｺﾞｼｯｸE"/>
              <a:cs typeface="HGSｺﾞｼｯｸE"/>
            </a:rPr>
            <a:t>時間を超えていないか。（極度の長時間労働の確認）</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「発病前１か月」の欄と「発病前３週間」の欄でそれぞれ</a:t>
          </a:r>
          <a:r>
            <a:rPr lang="en-US" cap="none" sz="1050" b="0" i="0" u="none" baseline="0">
              <a:solidFill>
                <a:srgbClr val="000000"/>
              </a:solidFill>
              <a:latin typeface="HG教科書体"/>
              <a:ea typeface="HG教科書体"/>
              <a:cs typeface="HG教科書体"/>
            </a:rPr>
            <a:t>160</a:t>
          </a:r>
          <a:r>
            <a:rPr lang="en-US" cap="none" sz="1050" b="0" i="0" u="none" baseline="0">
              <a:solidFill>
                <a:srgbClr val="000000"/>
              </a:solidFill>
              <a:latin typeface="HG教科書体"/>
              <a:ea typeface="HG教科書体"/>
              <a:cs typeface="HG教科書体"/>
            </a:rPr>
            <a:t>時間、</a:t>
          </a:r>
          <a:r>
            <a:rPr lang="en-US" cap="none" sz="1050" b="0" i="0" u="none" baseline="0">
              <a:solidFill>
                <a:srgbClr val="000000"/>
              </a:solidFill>
              <a:latin typeface="HG教科書体"/>
              <a:ea typeface="HG教科書体"/>
              <a:cs typeface="HG教科書体"/>
            </a:rPr>
            <a:t>120</a:t>
          </a:r>
          <a:r>
            <a:rPr lang="en-US" cap="none" sz="1050" b="0" i="0" u="none" baseline="0">
              <a:solidFill>
                <a:srgbClr val="000000"/>
              </a:solidFill>
              <a:latin typeface="HG教科書体"/>
              <a:ea typeface="HG教科書体"/>
              <a:cs typeface="HG教科書体"/>
            </a:rPr>
            <a:t>時間を超えていないか確認します。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欄は</a:t>
          </a:r>
          <a:r>
            <a:rPr lang="en-US" cap="none" sz="1050" b="0" i="0" u="none" baseline="0">
              <a:solidFill>
                <a:srgbClr val="000000"/>
              </a:solidFill>
              <a:latin typeface="HG教科書体"/>
              <a:ea typeface="HG教科書体"/>
              <a:cs typeface="HG教科書体"/>
            </a:rPr>
            <a:t>160</a:t>
          </a:r>
          <a:r>
            <a:rPr lang="en-US" cap="none" sz="1050" b="0" i="0" u="none" baseline="0">
              <a:solidFill>
                <a:srgbClr val="000000"/>
              </a:solidFill>
              <a:latin typeface="HG教科書体"/>
              <a:ea typeface="HG教科書体"/>
              <a:cs typeface="HG教科書体"/>
            </a:rPr>
            <a:t>時間（赤）、</a:t>
          </a:r>
          <a:r>
            <a:rPr lang="en-US" cap="none" sz="1050" b="0" i="0" u="none" baseline="0">
              <a:solidFill>
                <a:srgbClr val="000000"/>
              </a:solidFill>
              <a:latin typeface="HG教科書体"/>
              <a:ea typeface="HG教科書体"/>
              <a:cs typeface="HG教科書体"/>
            </a:rPr>
            <a:t>120</a:t>
          </a:r>
          <a:r>
            <a:rPr lang="en-US" cap="none" sz="1050" b="0" i="0" u="none" baseline="0">
              <a:solidFill>
                <a:srgbClr val="000000"/>
              </a:solidFill>
              <a:latin typeface="HG教科書体"/>
              <a:ea typeface="HG教科書体"/>
              <a:cs typeface="HG教科書体"/>
            </a:rPr>
            <a:t>時間（オレンジ）、</a:t>
          </a:r>
          <a:r>
            <a:rPr lang="en-US" cap="none" sz="1050" b="0" i="0" u="none" baseline="0">
              <a:solidFill>
                <a:srgbClr val="000000"/>
              </a:solidFill>
              <a:latin typeface="HG教科書体"/>
              <a:ea typeface="HG教科書体"/>
              <a:cs typeface="HG教科書体"/>
            </a:rPr>
            <a:t>100</a:t>
          </a:r>
          <a:r>
            <a:rPr lang="en-US" cap="none" sz="1050" b="0" i="0" u="none" baseline="0">
              <a:solidFill>
                <a:srgbClr val="000000"/>
              </a:solidFill>
              <a:latin typeface="HG教科書体"/>
              <a:ea typeface="HG教科書体"/>
              <a:cs typeface="HG教科書体"/>
            </a:rPr>
            <a:t>時間（黄）以上でそれぞれ色が変わります。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ただし、労働時間の評価は「おおむね」で行うため、色が変わっていない部分についても、慎重に確認して下さい。</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　　（イ）　「発病前１か月」～「発病前５か月」のなかで、前月から時間外労働時間数が倍以上に増加し、１か月あたりおおむね</a:t>
          </a:r>
          <a:r>
            <a:rPr lang="en-US" cap="none" sz="1050" b="0" i="0" u="none" baseline="0">
              <a:solidFill>
                <a:srgbClr val="000000"/>
              </a:solidFill>
              <a:latin typeface="HGSｺﾞｼｯｸE"/>
              <a:ea typeface="HGSｺﾞｼｯｸE"/>
              <a:cs typeface="HGSｺﾞｼｯｸE"/>
            </a:rPr>
            <a:t>100</a:t>
          </a:r>
          <a:r>
            <a:rPr lang="en-US" cap="none" sz="1050" b="0" i="0" u="none" baseline="0">
              <a:solidFill>
                <a:srgbClr val="000000"/>
              </a:solidFill>
              <a:latin typeface="HGSｺﾞｼｯｸE"/>
              <a:ea typeface="HGSｺﾞｼｯｸE"/>
              <a:cs typeface="HGSｺﾞｼｯｸE"/>
            </a:rPr>
            <a:t>時間を</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　　　　　超えているものがないか。（「仕事内容・仕事量の（大きな）変化を生じさせる出来事があった（項目</a:t>
          </a:r>
          <a:r>
            <a:rPr lang="en-US" cap="none" sz="1050" b="0" i="0" u="none" baseline="0">
              <a:solidFill>
                <a:srgbClr val="000000"/>
              </a:solidFill>
              <a:latin typeface="HGSｺﾞｼｯｸE"/>
              <a:ea typeface="HGSｺﾞｼｯｸE"/>
              <a:cs typeface="HGSｺﾞｼｯｸE"/>
            </a:rPr>
            <a:t>15</a:t>
          </a:r>
          <a:r>
            <a:rPr lang="en-US" cap="none" sz="1050" b="0" i="0" u="none" baseline="0">
              <a:solidFill>
                <a:srgbClr val="000000"/>
              </a:solidFill>
              <a:latin typeface="HGSｺﾞｼｯｸE"/>
              <a:ea typeface="HGSｺﾞｼｯｸE"/>
              <a:cs typeface="HGSｺﾞｼｯｸE"/>
            </a:rPr>
            <a:t>）」の「強」になる例に</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　　　　　該当するか否かの確認）</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「発病前１か月」～「発病前５か月」の欄で、</a:t>
          </a:r>
          <a:r>
            <a:rPr lang="en-US" cap="none" sz="1050" b="0" i="0" u="none" baseline="0">
              <a:solidFill>
                <a:srgbClr val="000000"/>
              </a:solidFill>
              <a:latin typeface="HG教科書体"/>
              <a:ea typeface="HG教科書体"/>
              <a:cs typeface="HG教科書体"/>
            </a:rPr>
            <a:t>100</a:t>
          </a:r>
          <a:r>
            <a:rPr lang="en-US" cap="none" sz="1050" b="0" i="0" u="none" baseline="0">
              <a:solidFill>
                <a:srgbClr val="000000"/>
              </a:solidFill>
              <a:latin typeface="HG教科書体"/>
              <a:ea typeface="HG教科書体"/>
              <a:cs typeface="HG教科書体"/>
            </a:rPr>
            <a:t>時間を超えていないか確認します。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　　（ウ）　「発病前１か月」「発病前２か月」の両方ともが１月当たり</a:t>
          </a:r>
          <a:r>
            <a:rPr lang="en-US" cap="none" sz="1050" b="0" i="0" u="none" baseline="0">
              <a:solidFill>
                <a:srgbClr val="000000"/>
              </a:solidFill>
              <a:latin typeface="HGSｺﾞｼｯｸE"/>
              <a:ea typeface="HGSｺﾞｼｯｸE"/>
              <a:cs typeface="HGSｺﾞｼｯｸE"/>
            </a:rPr>
            <a:t>120</a:t>
          </a:r>
          <a:r>
            <a:rPr lang="en-US" cap="none" sz="1050" b="0" i="0" u="none" baseline="0">
              <a:solidFill>
                <a:srgbClr val="000000"/>
              </a:solidFill>
              <a:latin typeface="HGSｺﾞｼｯｸE"/>
              <a:ea typeface="HGSｺﾞｼｯｸE"/>
              <a:cs typeface="HGSｺﾞｼｯｸE"/>
            </a:rPr>
            <a:t>時間を超えていないか。</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　　　　　　　又は、「発病前１か月」「発病前２か月」「発病前３か月」の３つすべてが</a:t>
          </a:r>
          <a:r>
            <a:rPr lang="en-US" cap="none" sz="1050" b="0" i="0" u="none" baseline="0">
              <a:solidFill>
                <a:srgbClr val="000000"/>
              </a:solidFill>
              <a:latin typeface="HGSｺﾞｼｯｸE"/>
              <a:ea typeface="HGSｺﾞｼｯｸE"/>
              <a:cs typeface="HGSｺﾞｼｯｸE"/>
            </a:rPr>
            <a:t>100</a:t>
          </a:r>
          <a:r>
            <a:rPr lang="en-US" cap="none" sz="1050" b="0" i="0" u="none" baseline="0">
              <a:solidFill>
                <a:srgbClr val="000000"/>
              </a:solidFill>
              <a:latin typeface="HGSｺﾞｼｯｸE"/>
              <a:ea typeface="HGSｺﾞｼｯｸE"/>
              <a:cs typeface="HGSｺﾞｼｯｸE"/>
            </a:rPr>
            <a:t>時間を超えていないか。</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　　　　　　（「１か月に</a:t>
          </a:r>
          <a:r>
            <a:rPr lang="en-US" cap="none" sz="1050" b="0" i="0" u="none" baseline="0">
              <a:solidFill>
                <a:srgbClr val="000000"/>
              </a:solidFill>
              <a:latin typeface="HGSｺﾞｼｯｸE"/>
              <a:ea typeface="HGSｺﾞｼｯｸE"/>
              <a:cs typeface="HGSｺﾞｼｯｸE"/>
            </a:rPr>
            <a:t>80</a:t>
          </a:r>
          <a:r>
            <a:rPr lang="en-US" cap="none" sz="1050" b="0" i="0" u="none" baseline="0">
              <a:solidFill>
                <a:srgbClr val="000000"/>
              </a:solidFill>
              <a:latin typeface="HGSｺﾞｼｯｸE"/>
              <a:ea typeface="HGSｺﾞｼｯｸE"/>
              <a:cs typeface="HGSｺﾞｼｯｸE"/>
            </a:rPr>
            <a:t>時間以上の時間外労働を行った」（項目</a:t>
          </a:r>
          <a:r>
            <a:rPr lang="en-US" cap="none" sz="1050" b="0" i="0" u="none" baseline="0">
              <a:solidFill>
                <a:srgbClr val="000000"/>
              </a:solidFill>
              <a:latin typeface="HGSｺﾞｼｯｸE"/>
              <a:ea typeface="HGSｺﾞｼｯｸE"/>
              <a:cs typeface="HGSｺﾞｼｯｸE"/>
            </a:rPr>
            <a:t>16</a:t>
          </a:r>
          <a:r>
            <a:rPr lang="en-US" cap="none" sz="1050" b="0" i="0" u="none" baseline="0">
              <a:solidFill>
                <a:srgbClr val="000000"/>
              </a:solidFill>
              <a:latin typeface="HGSｺﾞｼｯｸE"/>
              <a:ea typeface="HGSｺﾞｼｯｸE"/>
              <a:cs typeface="HGSｺﾞｼｯｸE"/>
            </a:rPr>
            <a:t>）の「強」になる例に該当するか否かの確認）</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「発病前１か月」～「発病前３か月」の欄でそれぞれ</a:t>
          </a:r>
          <a:r>
            <a:rPr lang="en-US" cap="none" sz="1050" b="0" i="0" u="none" baseline="0">
              <a:solidFill>
                <a:srgbClr val="000000"/>
              </a:solidFill>
              <a:latin typeface="HG教科書体"/>
              <a:ea typeface="HG教科書体"/>
              <a:cs typeface="HG教科書体"/>
            </a:rPr>
            <a:t>100</a:t>
          </a:r>
          <a:r>
            <a:rPr lang="en-US" cap="none" sz="1050" b="0" i="0" u="none" baseline="0">
              <a:solidFill>
                <a:srgbClr val="000000"/>
              </a:solidFill>
              <a:latin typeface="HG教科書体"/>
              <a:ea typeface="HG教科書体"/>
              <a:cs typeface="HG教科書体"/>
            </a:rPr>
            <a:t>時間、もしくは「発病前１か月」～「発病前２か月」の欄でそれぞれ</a:t>
          </a:r>
          <a:r>
            <a:rPr lang="en-US" cap="none" sz="1050" b="0" i="0" u="none" baseline="0">
              <a:solidFill>
                <a:srgbClr val="000000"/>
              </a:solidFill>
              <a:latin typeface="HG教科書体"/>
              <a:ea typeface="HG教科書体"/>
              <a:cs typeface="HG教科書体"/>
            </a:rPr>
            <a:t>120</a:t>
          </a:r>
          <a:r>
            <a:rPr lang="en-US" cap="none" sz="1050" b="0" i="0" u="none" baseline="0">
              <a:solidFill>
                <a:srgbClr val="000000"/>
              </a:solidFill>
              <a:latin typeface="HG教科書体"/>
              <a:ea typeface="HG教科書体"/>
              <a:cs typeface="HG教科書体"/>
            </a:rPr>
            <a:t>時間</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を超えていないか確認します。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SｺﾞｼｯｸE"/>
              <a:ea typeface="HGSｺﾞｼｯｸE"/>
              <a:cs typeface="HGSｺﾞｼｯｸE"/>
            </a:rPr>
            <a:t>３　「恒常的長時間労働確認表」の評価</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「③恒常的長時間労働確認表」のシートを選択します。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「恒常的長時間労働確認表」では、発病日から一日づつずらしていった任意の日を起算日とした、連続した</a:t>
          </a:r>
          <a:r>
            <a:rPr lang="en-US" cap="none" sz="1050" b="0" i="0" u="none" baseline="0">
              <a:solidFill>
                <a:srgbClr val="000000"/>
              </a:solidFill>
              <a:latin typeface="HG教科書体"/>
              <a:ea typeface="HG教科書体"/>
              <a:cs typeface="HG教科書体"/>
            </a:rPr>
            <a:t>30</a:t>
          </a:r>
          <a:r>
            <a:rPr lang="en-US" cap="none" sz="1050" b="0" i="0" u="none" baseline="0">
              <a:solidFill>
                <a:srgbClr val="000000"/>
              </a:solidFill>
              <a:latin typeface="HG教科書体"/>
              <a:ea typeface="HG教科書体"/>
              <a:cs typeface="HG教科書体"/>
            </a:rPr>
            <a:t>日に係る時間外労働時間数が</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表となっています。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SｺﾞｼｯｸE"/>
              <a:ea typeface="HGSｺﾞｼｯｸE"/>
              <a:cs typeface="HGSｺﾞｼｯｸE"/>
            </a:rPr>
            <a:t>　　（ア）　出来事前の期間において月</a:t>
          </a:r>
          <a:r>
            <a:rPr lang="en-US" cap="none" sz="1050" b="0" i="0" u="none" baseline="0">
              <a:solidFill>
                <a:srgbClr val="000000"/>
              </a:solidFill>
              <a:latin typeface="HGSｺﾞｼｯｸE"/>
              <a:ea typeface="HGSｺﾞｼｯｸE"/>
              <a:cs typeface="HGSｺﾞｼｯｸE"/>
            </a:rPr>
            <a:t>100</a:t>
          </a:r>
          <a:r>
            <a:rPr lang="en-US" cap="none" sz="1050" b="0" i="0" u="none" baseline="0">
              <a:solidFill>
                <a:srgbClr val="000000"/>
              </a:solidFill>
              <a:latin typeface="HGSｺﾞｼｯｸE"/>
              <a:ea typeface="HGSｺﾞｼｯｸE"/>
              <a:cs typeface="HGSｺﾞｼｯｸE"/>
            </a:rPr>
            <a:t>時間程度の時間外労働がないか</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SｺﾞｼｯｸE"/>
              <a:ea typeface="HGSｺﾞｼｯｸE"/>
              <a:cs typeface="HGSｺﾞｼｯｸE"/>
            </a:rPr>
            <a:t>　　　　　　又は、出来事後の期間において月</a:t>
          </a:r>
          <a:r>
            <a:rPr lang="en-US" cap="none" sz="1050" b="0" i="0" u="none" baseline="0">
              <a:solidFill>
                <a:srgbClr val="000000"/>
              </a:solidFill>
              <a:latin typeface="HGSｺﾞｼｯｸE"/>
              <a:ea typeface="HGSｺﾞｼｯｸE"/>
              <a:cs typeface="HGSｺﾞｼｯｸE"/>
            </a:rPr>
            <a:t>100</a:t>
          </a:r>
          <a:r>
            <a:rPr lang="en-US" cap="none" sz="1050" b="0" i="0" u="none" baseline="0">
              <a:solidFill>
                <a:srgbClr val="000000"/>
              </a:solidFill>
              <a:latin typeface="HGSｺﾞｼｯｸE"/>
              <a:ea typeface="HGSｺﾞｼｯｸE"/>
              <a:cs typeface="HGSｺﾞｼｯｸE"/>
            </a:rPr>
            <a:t>時間程度の時間外労働がないか。</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100</a:t>
          </a:r>
          <a:r>
            <a:rPr lang="en-US" cap="none" sz="1050" b="0" i="0" u="none" baseline="0">
              <a:solidFill>
                <a:srgbClr val="000000"/>
              </a:solidFill>
              <a:latin typeface="HG教科書体"/>
              <a:ea typeface="HG教科書体"/>
              <a:cs typeface="HG教科書体"/>
            </a:rPr>
            <a:t>時間を超えていないか確認します。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出来事発生日を中間に含んでいるものは、出来事前とも出来事後とも評価できないので評価しません。</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（出来事発生日を初日または末日として含んでいる場合は評価します。）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SｺﾞｼｯｸE"/>
              <a:ea typeface="HGSｺﾞｼｯｸE"/>
              <a:cs typeface="HGSｺﾞｼｯｸE"/>
            </a:rPr>
            <a:t>４　労働時間集計表の印刷</a:t>
          </a:r>
          <a:r>
            <a:rPr lang="en-US" cap="none" sz="1050" b="0" i="0" u="none" baseline="0">
              <a:solidFill>
                <a:srgbClr val="000000"/>
              </a:solidFill>
              <a:latin typeface="HGSｺﾞｼｯｸE"/>
              <a:ea typeface="HGSｺﾞｼｯｸE"/>
              <a:cs typeface="HGSｺﾞｼｯｸE"/>
            </a:rPr>
            <a:t>
</a:t>
          </a:r>
          <a:r>
            <a:rPr lang="en-US" cap="none" sz="1050" b="0" i="0" u="none" baseline="0">
              <a:solidFill>
                <a:srgbClr val="000000"/>
              </a:solidFill>
              <a:latin typeface="HG教科書体"/>
              <a:ea typeface="HG教科書体"/>
              <a:cs typeface="HG教科書体"/>
            </a:rPr>
            <a:t>　　「④労働時間集計表」のシートを選択します。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次に集計表起算日（ベージュ色のセル）を入力します。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集計表起算日の「年号」、「年」、「月」はここでは修正しないでください。</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集計表起算日は、「発病年月日」が日付まで特定できている場合は、それと同じ日付を入力します。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特定できなかった場合は、前記１、２により労働時間を評価し、以下の条件に上から順に当てはめて、一番はじめに該当した日を入力し</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ます。なお集計表起算日は、「労働時間入力表」で入力した「発病年月日」が</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「不明」の場合</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１日～月の末日</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「上旬」の場合</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１日～</a:t>
          </a:r>
          <a:r>
            <a:rPr lang="en-US" cap="none" sz="1050" b="0" i="0" u="none" baseline="0">
              <a:solidFill>
                <a:srgbClr val="000000"/>
              </a:solidFill>
              <a:latin typeface="HG教科書体"/>
              <a:ea typeface="HG教科書体"/>
              <a:cs typeface="HG教科書体"/>
            </a:rPr>
            <a:t>10</a:t>
          </a:r>
          <a:r>
            <a:rPr lang="en-US" cap="none" sz="1050" b="0" i="0" u="none" baseline="0">
              <a:solidFill>
                <a:srgbClr val="000000"/>
              </a:solidFill>
              <a:latin typeface="HG教科書体"/>
              <a:ea typeface="HG教科書体"/>
              <a:cs typeface="HG教科書体"/>
            </a:rPr>
            <a:t>日</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「中旬」の場合</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11</a:t>
          </a:r>
          <a:r>
            <a:rPr lang="en-US" cap="none" sz="1050" b="0" i="0" u="none" baseline="0">
              <a:solidFill>
                <a:srgbClr val="000000"/>
              </a:solidFill>
              <a:latin typeface="HG教科書体"/>
              <a:ea typeface="HG教科書体"/>
              <a:cs typeface="HG教科書体"/>
            </a:rPr>
            <a:t>日～</a:t>
          </a:r>
          <a:r>
            <a:rPr lang="en-US" cap="none" sz="1050" b="0" i="0" u="none" baseline="0">
              <a:solidFill>
                <a:srgbClr val="000000"/>
              </a:solidFill>
              <a:latin typeface="HG教科書体"/>
              <a:ea typeface="HG教科書体"/>
              <a:cs typeface="HG教科書体"/>
            </a:rPr>
            <a:t>20</a:t>
          </a:r>
          <a:r>
            <a:rPr lang="en-US" cap="none" sz="1050" b="0" i="0" u="none" baseline="0">
              <a:solidFill>
                <a:srgbClr val="000000"/>
              </a:solidFill>
              <a:latin typeface="HG教科書体"/>
              <a:ea typeface="HG教科書体"/>
              <a:cs typeface="HG教科書体"/>
            </a:rPr>
            <a:t>日</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「下旬」の場合</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21</a:t>
          </a:r>
          <a:r>
            <a:rPr lang="en-US" cap="none" sz="1050" b="0" i="0" u="none" baseline="0">
              <a:solidFill>
                <a:srgbClr val="000000"/>
              </a:solidFill>
              <a:latin typeface="HG教科書体"/>
              <a:ea typeface="HG教科書体"/>
              <a:cs typeface="HG教科書体"/>
            </a:rPr>
            <a:t>日～月の末日</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の間で入力する必要があります。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（条件）</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①　極度の長時間労働が認められる発病日（複数ある場合は時間数が最も多い発病日、時間数が最も多い日が複数ある場合はその中で最も</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遅い発病日）</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②　「出来事」としての長時間労働が認められる発病日（複数ある場合は合計した時間数が最も多い発病日、合計した時間数が最も多い日が</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複数ある場合はその中で最も遅い発病日）</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③　「発病年月日」の中で最も遅い日</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集計表起算日を入力したら、「労働時間集計表」（６か月分）を印刷します。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上記３で出来事前又は出来事後の恒常的長時間労働が認められた場合には、上記とは別に、次の処理を行います。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100</a:t>
          </a:r>
          <a:r>
            <a:rPr lang="en-US" cap="none" sz="1050" b="0" i="0" u="none" baseline="0">
              <a:solidFill>
                <a:srgbClr val="000000"/>
              </a:solidFill>
              <a:latin typeface="HG教科書体"/>
              <a:ea typeface="HG教科書体"/>
              <a:cs typeface="HG教科書体"/>
            </a:rPr>
            <a:t>時間を超える時間外労働が認められる期間が複数ある場合は、時間数が最も多い期間、時間数が最も多い期間が複数ある場合は、</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その中で最も遅い期間のものを選びます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100</a:t>
          </a:r>
          <a:r>
            <a:rPr lang="en-US" cap="none" sz="1050" b="0" i="0" u="none" baseline="0">
              <a:solidFill>
                <a:srgbClr val="000000"/>
              </a:solidFill>
              <a:latin typeface="HG教科書体"/>
              <a:ea typeface="HG教科書体"/>
              <a:cs typeface="HG教科書体"/>
            </a:rPr>
            <a:t>時間を超える出来事前（後）の期間の末日を入力します。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次に「（発病前（１）か月目）」の部分をクリックして、表示されたメニューから、出来事前の場合は「（出来事前　１か月）」、</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出来事後の場合は「（出来事後　１か月）」を選択します。</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a:t>
          </a:r>
          <a:r>
            <a:rPr lang="en-US" cap="none" sz="1050" b="0" i="0" u="none" baseline="0">
              <a:solidFill>
                <a:srgbClr val="000000"/>
              </a:solidFill>
              <a:latin typeface="HG教科書体"/>
              <a:ea typeface="HG教科書体"/>
              <a:cs typeface="HG教科書体"/>
            </a:rPr>
            <a:t>　以上を入力したら、「労働時間集計表」の１枚目のみを印刷します。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95250</xdr:rowOff>
    </xdr:from>
    <xdr:to>
      <xdr:col>7</xdr:col>
      <xdr:colOff>0</xdr:colOff>
      <xdr:row>3</xdr:row>
      <xdr:rowOff>95250</xdr:rowOff>
    </xdr:to>
    <xdr:sp>
      <xdr:nvSpPr>
        <xdr:cNvPr id="1" name="Line 1"/>
        <xdr:cNvSpPr>
          <a:spLocks/>
        </xdr:cNvSpPr>
      </xdr:nvSpPr>
      <xdr:spPr>
        <a:xfrm>
          <a:off x="1476375" y="100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7</xdr:col>
      <xdr:colOff>0</xdr:colOff>
      <xdr:row>42</xdr:row>
      <xdr:rowOff>95250</xdr:rowOff>
    </xdr:to>
    <xdr:sp>
      <xdr:nvSpPr>
        <xdr:cNvPr id="1" name="Line 1"/>
        <xdr:cNvSpPr>
          <a:spLocks/>
        </xdr:cNvSpPr>
      </xdr:nvSpPr>
      <xdr:spPr>
        <a:xfrm>
          <a:off x="1504950" y="1214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80</xdr:row>
      <xdr:rowOff>95250</xdr:rowOff>
    </xdr:from>
    <xdr:to>
      <xdr:col>7</xdr:col>
      <xdr:colOff>0</xdr:colOff>
      <xdr:row>80</xdr:row>
      <xdr:rowOff>95250</xdr:rowOff>
    </xdr:to>
    <xdr:sp>
      <xdr:nvSpPr>
        <xdr:cNvPr id="2" name="Line 1"/>
        <xdr:cNvSpPr>
          <a:spLocks/>
        </xdr:cNvSpPr>
      </xdr:nvSpPr>
      <xdr:spPr>
        <a:xfrm>
          <a:off x="1504950" y="2267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xdr:row>
      <xdr:rowOff>95250</xdr:rowOff>
    </xdr:from>
    <xdr:to>
      <xdr:col>7</xdr:col>
      <xdr:colOff>0</xdr:colOff>
      <xdr:row>4</xdr:row>
      <xdr:rowOff>95250</xdr:rowOff>
    </xdr:to>
    <xdr:sp>
      <xdr:nvSpPr>
        <xdr:cNvPr id="3" name="Line 1"/>
        <xdr:cNvSpPr>
          <a:spLocks/>
        </xdr:cNvSpPr>
      </xdr:nvSpPr>
      <xdr:spPr>
        <a:xfrm>
          <a:off x="150495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42</xdr:row>
      <xdr:rowOff>95250</xdr:rowOff>
    </xdr:from>
    <xdr:to>
      <xdr:col>7</xdr:col>
      <xdr:colOff>0</xdr:colOff>
      <xdr:row>42</xdr:row>
      <xdr:rowOff>95250</xdr:rowOff>
    </xdr:to>
    <xdr:sp>
      <xdr:nvSpPr>
        <xdr:cNvPr id="4" name="Line 1"/>
        <xdr:cNvSpPr>
          <a:spLocks/>
        </xdr:cNvSpPr>
      </xdr:nvSpPr>
      <xdr:spPr>
        <a:xfrm>
          <a:off x="1504950" y="1214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80</xdr:row>
      <xdr:rowOff>95250</xdr:rowOff>
    </xdr:from>
    <xdr:to>
      <xdr:col>7</xdr:col>
      <xdr:colOff>0</xdr:colOff>
      <xdr:row>80</xdr:row>
      <xdr:rowOff>95250</xdr:rowOff>
    </xdr:to>
    <xdr:sp>
      <xdr:nvSpPr>
        <xdr:cNvPr id="5" name="Line 1"/>
        <xdr:cNvSpPr>
          <a:spLocks/>
        </xdr:cNvSpPr>
      </xdr:nvSpPr>
      <xdr:spPr>
        <a:xfrm>
          <a:off x="1504950" y="2267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80</xdr:row>
      <xdr:rowOff>95250</xdr:rowOff>
    </xdr:from>
    <xdr:to>
      <xdr:col>7</xdr:col>
      <xdr:colOff>0</xdr:colOff>
      <xdr:row>80</xdr:row>
      <xdr:rowOff>95250</xdr:rowOff>
    </xdr:to>
    <xdr:sp>
      <xdr:nvSpPr>
        <xdr:cNvPr id="6" name="Line 1"/>
        <xdr:cNvSpPr>
          <a:spLocks/>
        </xdr:cNvSpPr>
      </xdr:nvSpPr>
      <xdr:spPr>
        <a:xfrm>
          <a:off x="1504950" y="2267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118</xdr:row>
      <xdr:rowOff>95250</xdr:rowOff>
    </xdr:from>
    <xdr:to>
      <xdr:col>7</xdr:col>
      <xdr:colOff>0</xdr:colOff>
      <xdr:row>118</xdr:row>
      <xdr:rowOff>95250</xdr:rowOff>
    </xdr:to>
    <xdr:sp>
      <xdr:nvSpPr>
        <xdr:cNvPr id="7" name="Line 1"/>
        <xdr:cNvSpPr>
          <a:spLocks/>
        </xdr:cNvSpPr>
      </xdr:nvSpPr>
      <xdr:spPr>
        <a:xfrm>
          <a:off x="1504950" y="3321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118</xdr:row>
      <xdr:rowOff>95250</xdr:rowOff>
    </xdr:from>
    <xdr:to>
      <xdr:col>7</xdr:col>
      <xdr:colOff>0</xdr:colOff>
      <xdr:row>118</xdr:row>
      <xdr:rowOff>95250</xdr:rowOff>
    </xdr:to>
    <xdr:sp>
      <xdr:nvSpPr>
        <xdr:cNvPr id="8" name="Line 1"/>
        <xdr:cNvSpPr>
          <a:spLocks/>
        </xdr:cNvSpPr>
      </xdr:nvSpPr>
      <xdr:spPr>
        <a:xfrm>
          <a:off x="1504950" y="3321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118</xdr:row>
      <xdr:rowOff>95250</xdr:rowOff>
    </xdr:from>
    <xdr:to>
      <xdr:col>7</xdr:col>
      <xdr:colOff>0</xdr:colOff>
      <xdr:row>118</xdr:row>
      <xdr:rowOff>95250</xdr:rowOff>
    </xdr:to>
    <xdr:sp>
      <xdr:nvSpPr>
        <xdr:cNvPr id="9" name="Line 1"/>
        <xdr:cNvSpPr>
          <a:spLocks/>
        </xdr:cNvSpPr>
      </xdr:nvSpPr>
      <xdr:spPr>
        <a:xfrm>
          <a:off x="1504950" y="3321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156</xdr:row>
      <xdr:rowOff>95250</xdr:rowOff>
    </xdr:from>
    <xdr:to>
      <xdr:col>7</xdr:col>
      <xdr:colOff>0</xdr:colOff>
      <xdr:row>156</xdr:row>
      <xdr:rowOff>95250</xdr:rowOff>
    </xdr:to>
    <xdr:sp>
      <xdr:nvSpPr>
        <xdr:cNvPr id="10" name="Line 1"/>
        <xdr:cNvSpPr>
          <a:spLocks/>
        </xdr:cNvSpPr>
      </xdr:nvSpPr>
      <xdr:spPr>
        <a:xfrm>
          <a:off x="1504950" y="437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156</xdr:row>
      <xdr:rowOff>95250</xdr:rowOff>
    </xdr:from>
    <xdr:to>
      <xdr:col>7</xdr:col>
      <xdr:colOff>0</xdr:colOff>
      <xdr:row>156</xdr:row>
      <xdr:rowOff>95250</xdr:rowOff>
    </xdr:to>
    <xdr:sp>
      <xdr:nvSpPr>
        <xdr:cNvPr id="11" name="Line 1"/>
        <xdr:cNvSpPr>
          <a:spLocks/>
        </xdr:cNvSpPr>
      </xdr:nvSpPr>
      <xdr:spPr>
        <a:xfrm>
          <a:off x="1504950" y="437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156</xdr:row>
      <xdr:rowOff>95250</xdr:rowOff>
    </xdr:from>
    <xdr:to>
      <xdr:col>7</xdr:col>
      <xdr:colOff>0</xdr:colOff>
      <xdr:row>156</xdr:row>
      <xdr:rowOff>95250</xdr:rowOff>
    </xdr:to>
    <xdr:sp>
      <xdr:nvSpPr>
        <xdr:cNvPr id="12" name="Line 1"/>
        <xdr:cNvSpPr>
          <a:spLocks/>
        </xdr:cNvSpPr>
      </xdr:nvSpPr>
      <xdr:spPr>
        <a:xfrm>
          <a:off x="1504950" y="437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194</xdr:row>
      <xdr:rowOff>95250</xdr:rowOff>
    </xdr:from>
    <xdr:to>
      <xdr:col>7</xdr:col>
      <xdr:colOff>0</xdr:colOff>
      <xdr:row>194</xdr:row>
      <xdr:rowOff>95250</xdr:rowOff>
    </xdr:to>
    <xdr:sp>
      <xdr:nvSpPr>
        <xdr:cNvPr id="13" name="Line 1"/>
        <xdr:cNvSpPr>
          <a:spLocks/>
        </xdr:cNvSpPr>
      </xdr:nvSpPr>
      <xdr:spPr>
        <a:xfrm>
          <a:off x="1504950" y="5428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194</xdr:row>
      <xdr:rowOff>95250</xdr:rowOff>
    </xdr:from>
    <xdr:to>
      <xdr:col>7</xdr:col>
      <xdr:colOff>0</xdr:colOff>
      <xdr:row>194</xdr:row>
      <xdr:rowOff>95250</xdr:rowOff>
    </xdr:to>
    <xdr:sp>
      <xdr:nvSpPr>
        <xdr:cNvPr id="14" name="Line 1"/>
        <xdr:cNvSpPr>
          <a:spLocks/>
        </xdr:cNvSpPr>
      </xdr:nvSpPr>
      <xdr:spPr>
        <a:xfrm>
          <a:off x="1504950" y="5428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194</xdr:row>
      <xdr:rowOff>95250</xdr:rowOff>
    </xdr:from>
    <xdr:to>
      <xdr:col>7</xdr:col>
      <xdr:colOff>0</xdr:colOff>
      <xdr:row>194</xdr:row>
      <xdr:rowOff>95250</xdr:rowOff>
    </xdr:to>
    <xdr:sp>
      <xdr:nvSpPr>
        <xdr:cNvPr id="15" name="Line 1"/>
        <xdr:cNvSpPr>
          <a:spLocks/>
        </xdr:cNvSpPr>
      </xdr:nvSpPr>
      <xdr:spPr>
        <a:xfrm>
          <a:off x="1504950" y="5428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232</xdr:row>
      <xdr:rowOff>95250</xdr:rowOff>
    </xdr:from>
    <xdr:to>
      <xdr:col>7</xdr:col>
      <xdr:colOff>0</xdr:colOff>
      <xdr:row>232</xdr:row>
      <xdr:rowOff>95250</xdr:rowOff>
    </xdr:to>
    <xdr:sp>
      <xdr:nvSpPr>
        <xdr:cNvPr id="16" name="Line 1"/>
        <xdr:cNvSpPr>
          <a:spLocks/>
        </xdr:cNvSpPr>
      </xdr:nvSpPr>
      <xdr:spPr>
        <a:xfrm>
          <a:off x="1504950" y="6481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232</xdr:row>
      <xdr:rowOff>95250</xdr:rowOff>
    </xdr:from>
    <xdr:to>
      <xdr:col>7</xdr:col>
      <xdr:colOff>0</xdr:colOff>
      <xdr:row>232</xdr:row>
      <xdr:rowOff>95250</xdr:rowOff>
    </xdr:to>
    <xdr:sp>
      <xdr:nvSpPr>
        <xdr:cNvPr id="17" name="Line 1"/>
        <xdr:cNvSpPr>
          <a:spLocks/>
        </xdr:cNvSpPr>
      </xdr:nvSpPr>
      <xdr:spPr>
        <a:xfrm>
          <a:off x="1504950" y="6481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232</xdr:row>
      <xdr:rowOff>95250</xdr:rowOff>
    </xdr:from>
    <xdr:to>
      <xdr:col>7</xdr:col>
      <xdr:colOff>0</xdr:colOff>
      <xdr:row>232</xdr:row>
      <xdr:rowOff>95250</xdr:rowOff>
    </xdr:to>
    <xdr:sp>
      <xdr:nvSpPr>
        <xdr:cNvPr id="18" name="Line 1"/>
        <xdr:cNvSpPr>
          <a:spLocks/>
        </xdr:cNvSpPr>
      </xdr:nvSpPr>
      <xdr:spPr>
        <a:xfrm>
          <a:off x="1504950" y="6481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P7" sqref="P7"/>
    </sheetView>
  </sheetViews>
  <sheetFormatPr defaultColWidth="9.140625" defaultRowHeight="15"/>
  <sheetData/>
  <sheetProtection sheet="1" formatCells="0" formatColumns="0" formatRows="0" insertColumns="0" insertRows="0" insertHyperlinks="0" deleteColumns="0" deleteRows="0" sort="0" autoFilter="0" pivotTables="0"/>
  <printOptions/>
  <pageMargins left="0.7086614173228347" right="0.7086614173228347" top="0.31" bottom="0.3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K223"/>
  <sheetViews>
    <sheetView tabSelected="1" zoomScalePageLayoutView="0" workbookViewId="0" topLeftCell="A1">
      <pane ySplit="7" topLeftCell="A8" activePane="bottomLeft" state="frozen"/>
      <selection pane="topLeft" activeCell="A1" sqref="A1"/>
      <selection pane="bottomLeft" activeCell="E2" sqref="E2:F2"/>
    </sheetView>
  </sheetViews>
  <sheetFormatPr defaultColWidth="2.421875" defaultRowHeight="15"/>
  <cols>
    <col min="1" max="1" width="2.57421875" style="3" customWidth="1"/>
    <col min="2" max="2" width="5.140625" style="3" customWidth="1"/>
    <col min="3" max="3" width="1.57421875" style="3" customWidth="1"/>
    <col min="4" max="4" width="5.28125" style="3" customWidth="1"/>
    <col min="5" max="5" width="1.57421875" style="3" customWidth="1"/>
    <col min="6" max="6" width="3.57421875" style="3" customWidth="1"/>
    <col min="7" max="7" width="2.421875" style="3" customWidth="1"/>
    <col min="8" max="8" width="1.57421875" style="3" customWidth="1"/>
    <col min="9" max="9" width="6.421875" style="3" customWidth="1"/>
    <col min="10" max="10" width="2.7109375" style="3" customWidth="1"/>
    <col min="11" max="11" width="6.57421875" style="4" customWidth="1"/>
    <col min="12" max="12" width="1.57421875" style="3" customWidth="1"/>
    <col min="13" max="13" width="15.8515625" style="5" customWidth="1"/>
    <col min="14" max="14" width="15.8515625" style="49" customWidth="1"/>
    <col min="15" max="15" width="16.00390625" style="49" customWidth="1"/>
    <col min="16" max="18" width="1.57421875" style="3" customWidth="1"/>
    <col min="19" max="19" width="33.28125" style="3" customWidth="1"/>
    <col min="20" max="56" width="1.57421875" style="3" customWidth="1"/>
    <col min="57" max="249" width="9.00390625" style="3" customWidth="1"/>
    <col min="250" max="250" width="0.9921875" style="3" customWidth="1"/>
    <col min="251" max="251" width="5.140625" style="3" customWidth="1"/>
    <col min="252" max="252" width="1.57421875" style="3" customWidth="1"/>
    <col min="253" max="253" width="5.28125" style="3" customWidth="1"/>
    <col min="254" max="254" width="1.57421875" style="3" customWidth="1"/>
    <col min="255" max="255" width="3.57421875" style="3" customWidth="1"/>
    <col min="256" max="16384" width="2.421875" style="3" customWidth="1"/>
  </cols>
  <sheetData>
    <row r="1" spans="1:10" ht="18.75" customHeight="1">
      <c r="A1" s="112" t="s">
        <v>52</v>
      </c>
      <c r="B1" s="113"/>
      <c r="C1" s="113"/>
      <c r="D1" s="51" t="s">
        <v>27</v>
      </c>
      <c r="E1" s="113" t="s">
        <v>28</v>
      </c>
      <c r="F1" s="113"/>
      <c r="G1" s="113" t="s">
        <v>25</v>
      </c>
      <c r="H1" s="113"/>
      <c r="I1" s="106" t="s">
        <v>45</v>
      </c>
      <c r="J1" s="4"/>
    </row>
    <row r="2" spans="1:10" ht="18.75" customHeight="1">
      <c r="A2" s="113"/>
      <c r="B2" s="113"/>
      <c r="C2" s="113"/>
      <c r="D2" s="92" t="s">
        <v>29</v>
      </c>
      <c r="E2" s="114">
        <v>23</v>
      </c>
      <c r="F2" s="114"/>
      <c r="G2" s="114">
        <v>12</v>
      </c>
      <c r="H2" s="114"/>
      <c r="I2" s="109" t="s">
        <v>54</v>
      </c>
      <c r="J2" s="4"/>
    </row>
    <row r="3" spans="2:15" ht="34.5" customHeight="1">
      <c r="B3" s="3" t="s">
        <v>0</v>
      </c>
      <c r="O3" s="50"/>
    </row>
    <row r="4" spans="1:15" s="9" customFormat="1" ht="33" customHeight="1">
      <c r="A4" s="115" t="s">
        <v>26</v>
      </c>
      <c r="B4" s="115"/>
      <c r="C4" s="115"/>
      <c r="D4" s="115"/>
      <c r="E4" s="115"/>
      <c r="F4" s="115"/>
      <c r="G4" s="115"/>
      <c r="H4" s="115"/>
      <c r="I4" s="115"/>
      <c r="J4" s="115"/>
      <c r="K4" s="115"/>
      <c r="L4" s="115"/>
      <c r="M4" s="115"/>
      <c r="N4" s="115"/>
      <c r="O4" s="115"/>
    </row>
    <row r="5" spans="13:15" ht="21.75" customHeight="1" thickBot="1">
      <c r="M5" s="125"/>
      <c r="N5" s="125"/>
      <c r="O5" s="125"/>
    </row>
    <row r="6" spans="1:15" ht="19.5" customHeight="1">
      <c r="A6" s="116"/>
      <c r="B6" s="117"/>
      <c r="C6" s="117"/>
      <c r="D6" s="117"/>
      <c r="E6" s="117"/>
      <c r="F6" s="117"/>
      <c r="G6" s="118"/>
      <c r="H6" s="122" t="s">
        <v>1</v>
      </c>
      <c r="I6" s="123"/>
      <c r="J6" s="123"/>
      <c r="K6" s="123"/>
      <c r="L6" s="123"/>
      <c r="M6" s="127" t="s">
        <v>2</v>
      </c>
      <c r="N6" s="127" t="s">
        <v>46</v>
      </c>
      <c r="O6" s="129" t="s">
        <v>3</v>
      </c>
    </row>
    <row r="7" spans="1:15" ht="19.5" customHeight="1" thickBot="1">
      <c r="A7" s="119"/>
      <c r="B7" s="120"/>
      <c r="C7" s="120"/>
      <c r="D7" s="120"/>
      <c r="E7" s="120"/>
      <c r="F7" s="120"/>
      <c r="G7" s="121"/>
      <c r="H7" s="124"/>
      <c r="I7" s="125"/>
      <c r="J7" s="125"/>
      <c r="K7" s="125"/>
      <c r="L7" s="126"/>
      <c r="M7" s="128"/>
      <c r="N7" s="128"/>
      <c r="O7" s="130"/>
    </row>
    <row r="8" spans="1:15" ht="21.75" customHeight="1">
      <c r="A8" s="12"/>
      <c r="B8" s="52">
        <f>IF(OR(I2="不明",I2="下旬"),DATEVALUE(D2&amp;IF(G2=12,E2+1,E2)&amp;"年"&amp;IF(G2=12,1,G2+1)&amp;"月"&amp;1&amp;"日")-1,IF(I2="上旬",DATEVALUE(D2&amp;E2&amp;"年"&amp;G2&amp;"月"&amp;10&amp;"日"),IF(I2="中旬",DATEVALUE(D2&amp;E2&amp;"年"&amp;G2&amp;"月"&amp;20&amp;"日"),DATEVALUE(D2&amp;E2&amp;"年"&amp;G2&amp;"月"&amp;I2&amp;"日"))))</f>
        <v>40908</v>
      </c>
      <c r="C8" s="13" t="s">
        <v>6</v>
      </c>
      <c r="D8" s="53">
        <f>IF(OR(I2="不明",I2="下旬"),DATEVALUE(D2&amp;IF(G2=12,E2+1,E2)&amp;"年"&amp;IF(G2=12,1,G2+1)&amp;"月"&amp;1&amp;"日")-1,IF(I2="上旬",DATEVALUE(D2&amp;E2&amp;"年"&amp;G2&amp;"月"&amp;10&amp;"日"),IF(I2="中旬",DATEVALUE(D2&amp;E2&amp;"年"&amp;G2&amp;"月"&amp;20&amp;"日"),DATEVALUE(D2&amp;E2&amp;"年"&amp;G2&amp;"月"&amp;I2&amp;"日"))))</f>
        <v>40908</v>
      </c>
      <c r="E8" s="14" t="s">
        <v>7</v>
      </c>
      <c r="F8" s="56">
        <f>IF(OR(I2="不明",I2="下旬"),DATEVALUE(D2&amp;IF(G2=12,E2+1,E2)&amp;"年"&amp;IF(G2=12,1,G2+1)&amp;"月"&amp;1&amp;"日")-1,IF(I2="上旬",DATEVALUE(D2&amp;E2&amp;"年"&amp;G2&amp;"月"&amp;10&amp;"日"),IF(I2="中旬",DATEVALUE(D2&amp;E2&amp;"年"&amp;G2&amp;"月"&amp;20&amp;"日"),DATEVALUE(D2&amp;E2&amp;"年"&amp;G2&amp;"月"&amp;I2&amp;"日"))))</f>
        <v>40908</v>
      </c>
      <c r="G8" s="15" t="s">
        <v>8</v>
      </c>
      <c r="H8" s="16"/>
      <c r="I8" s="93"/>
      <c r="J8" s="13" t="s">
        <v>9</v>
      </c>
      <c r="K8" s="95"/>
      <c r="L8" s="15"/>
      <c r="M8" s="36">
        <f>IF(OR(I8="",K8=""),"",K8-I8)</f>
      </c>
      <c r="N8" s="97"/>
      <c r="O8" s="81">
        <f>IF(M8="","",M8-N8)</f>
      </c>
    </row>
    <row r="9" spans="1:15" ht="21.75" customHeight="1">
      <c r="A9" s="20"/>
      <c r="B9" s="54">
        <f>B8-1</f>
        <v>40907</v>
      </c>
      <c r="C9" s="21" t="s">
        <v>6</v>
      </c>
      <c r="D9" s="55">
        <f>D8-1</f>
        <v>40907</v>
      </c>
      <c r="E9" s="22" t="s">
        <v>7</v>
      </c>
      <c r="F9" s="57">
        <f>F8-1</f>
        <v>40907</v>
      </c>
      <c r="G9" s="23" t="s">
        <v>8</v>
      </c>
      <c r="H9" s="24"/>
      <c r="I9" s="94"/>
      <c r="J9" s="21" t="s">
        <v>9</v>
      </c>
      <c r="K9" s="96"/>
      <c r="L9" s="23"/>
      <c r="M9" s="25">
        <f>IF(OR(I9="",K9=""),"",K9-I9)</f>
      </c>
      <c r="N9" s="98"/>
      <c r="O9" s="73">
        <f>IF(M9="","",M9-N9)</f>
      </c>
    </row>
    <row r="10" spans="1:15" ht="21.75" customHeight="1">
      <c r="A10" s="20"/>
      <c r="B10" s="54">
        <f aca="true" t="shared" si="0" ref="B10:B73">B9-1</f>
        <v>40906</v>
      </c>
      <c r="C10" s="21" t="s">
        <v>6</v>
      </c>
      <c r="D10" s="55">
        <f aca="true" t="shared" si="1" ref="D10:D73">D9-1</f>
        <v>40906</v>
      </c>
      <c r="E10" s="22" t="s">
        <v>7</v>
      </c>
      <c r="F10" s="57">
        <f aca="true" t="shared" si="2" ref="F10:F73">F9-1</f>
        <v>40906</v>
      </c>
      <c r="G10" s="23" t="s">
        <v>8</v>
      </c>
      <c r="H10" s="24"/>
      <c r="I10" s="94"/>
      <c r="J10" s="21" t="s">
        <v>9</v>
      </c>
      <c r="K10" s="96"/>
      <c r="L10" s="23"/>
      <c r="M10" s="25">
        <f aca="true" t="shared" si="3" ref="M10:M73">IF(OR(I10="",K10=""),"",K10-I10)</f>
      </c>
      <c r="N10" s="98"/>
      <c r="O10" s="73">
        <f>IF(M10="","",M10-N10)</f>
      </c>
    </row>
    <row r="11" spans="1:15" ht="21.75" customHeight="1">
      <c r="A11" s="20"/>
      <c r="B11" s="54">
        <f t="shared" si="0"/>
        <v>40905</v>
      </c>
      <c r="C11" s="21" t="s">
        <v>6</v>
      </c>
      <c r="D11" s="55">
        <f t="shared" si="1"/>
        <v>40905</v>
      </c>
      <c r="E11" s="22" t="s">
        <v>7</v>
      </c>
      <c r="F11" s="57">
        <f t="shared" si="2"/>
        <v>40905</v>
      </c>
      <c r="G11" s="23" t="s">
        <v>8</v>
      </c>
      <c r="H11" s="24"/>
      <c r="I11" s="94"/>
      <c r="J11" s="21" t="s">
        <v>9</v>
      </c>
      <c r="K11" s="96"/>
      <c r="L11" s="23"/>
      <c r="M11" s="25">
        <f t="shared" si="3"/>
      </c>
      <c r="N11" s="98"/>
      <c r="O11" s="73">
        <f aca="true" t="shared" si="4" ref="O11:O73">IF(M11="","",M11-N11)</f>
      </c>
    </row>
    <row r="12" spans="1:15" ht="21.75" customHeight="1">
      <c r="A12" s="20"/>
      <c r="B12" s="54">
        <f t="shared" si="0"/>
        <v>40904</v>
      </c>
      <c r="C12" s="21" t="s">
        <v>6</v>
      </c>
      <c r="D12" s="55">
        <f t="shared" si="1"/>
        <v>40904</v>
      </c>
      <c r="E12" s="22" t="s">
        <v>7</v>
      </c>
      <c r="F12" s="57">
        <f t="shared" si="2"/>
        <v>40904</v>
      </c>
      <c r="G12" s="23" t="s">
        <v>8</v>
      </c>
      <c r="H12" s="24"/>
      <c r="I12" s="94"/>
      <c r="J12" s="21" t="s">
        <v>9</v>
      </c>
      <c r="K12" s="96"/>
      <c r="L12" s="23"/>
      <c r="M12" s="25">
        <f t="shared" si="3"/>
      </c>
      <c r="N12" s="98"/>
      <c r="O12" s="73">
        <f t="shared" si="4"/>
      </c>
    </row>
    <row r="13" spans="1:19" ht="21.75" customHeight="1">
      <c r="A13" s="20"/>
      <c r="B13" s="54">
        <f t="shared" si="0"/>
        <v>40903</v>
      </c>
      <c r="C13" s="21" t="s">
        <v>6</v>
      </c>
      <c r="D13" s="55">
        <f t="shared" si="1"/>
        <v>40903</v>
      </c>
      <c r="E13" s="22" t="s">
        <v>7</v>
      </c>
      <c r="F13" s="57">
        <f t="shared" si="2"/>
        <v>40903</v>
      </c>
      <c r="G13" s="23" t="s">
        <v>8</v>
      </c>
      <c r="H13" s="24"/>
      <c r="I13" s="94"/>
      <c r="J13" s="21" t="s">
        <v>9</v>
      </c>
      <c r="K13" s="96"/>
      <c r="L13" s="23"/>
      <c r="M13" s="25">
        <f t="shared" si="3"/>
      </c>
      <c r="N13" s="98"/>
      <c r="O13" s="73">
        <f t="shared" si="4"/>
      </c>
      <c r="S13" s="4"/>
    </row>
    <row r="14" spans="1:15" ht="21.75" customHeight="1">
      <c r="A14" s="20"/>
      <c r="B14" s="54">
        <f t="shared" si="0"/>
        <v>40902</v>
      </c>
      <c r="C14" s="21" t="s">
        <v>6</v>
      </c>
      <c r="D14" s="55">
        <f t="shared" si="1"/>
        <v>40902</v>
      </c>
      <c r="E14" s="22" t="s">
        <v>7</v>
      </c>
      <c r="F14" s="57">
        <f t="shared" si="2"/>
        <v>40902</v>
      </c>
      <c r="G14" s="23" t="s">
        <v>8</v>
      </c>
      <c r="H14" s="24"/>
      <c r="I14" s="94"/>
      <c r="J14" s="21" t="s">
        <v>9</v>
      </c>
      <c r="K14" s="96"/>
      <c r="L14" s="23"/>
      <c r="M14" s="25">
        <f t="shared" si="3"/>
      </c>
      <c r="N14" s="98"/>
      <c r="O14" s="73">
        <f t="shared" si="4"/>
      </c>
    </row>
    <row r="15" spans="1:15" ht="21.75" customHeight="1">
      <c r="A15" s="20"/>
      <c r="B15" s="54">
        <f t="shared" si="0"/>
        <v>40901</v>
      </c>
      <c r="C15" s="21" t="s">
        <v>6</v>
      </c>
      <c r="D15" s="55">
        <f t="shared" si="1"/>
        <v>40901</v>
      </c>
      <c r="E15" s="22" t="s">
        <v>7</v>
      </c>
      <c r="F15" s="57">
        <f t="shared" si="2"/>
        <v>40901</v>
      </c>
      <c r="G15" s="23" t="s">
        <v>8</v>
      </c>
      <c r="H15" s="24"/>
      <c r="I15" s="94"/>
      <c r="J15" s="21" t="s">
        <v>9</v>
      </c>
      <c r="K15" s="96"/>
      <c r="L15" s="23"/>
      <c r="M15" s="25">
        <f t="shared" si="3"/>
      </c>
      <c r="N15" s="98"/>
      <c r="O15" s="73">
        <f t="shared" si="4"/>
      </c>
    </row>
    <row r="16" spans="1:15" ht="21.75" customHeight="1">
      <c r="A16" s="20"/>
      <c r="B16" s="54">
        <f t="shared" si="0"/>
        <v>40900</v>
      </c>
      <c r="C16" s="21" t="s">
        <v>6</v>
      </c>
      <c r="D16" s="55">
        <f t="shared" si="1"/>
        <v>40900</v>
      </c>
      <c r="E16" s="22" t="s">
        <v>7</v>
      </c>
      <c r="F16" s="57">
        <f t="shared" si="2"/>
        <v>40900</v>
      </c>
      <c r="G16" s="23" t="s">
        <v>8</v>
      </c>
      <c r="H16" s="24"/>
      <c r="I16" s="94"/>
      <c r="J16" s="21" t="s">
        <v>9</v>
      </c>
      <c r="K16" s="96"/>
      <c r="L16" s="23"/>
      <c r="M16" s="25">
        <f t="shared" si="3"/>
      </c>
      <c r="N16" s="98"/>
      <c r="O16" s="73">
        <f t="shared" si="4"/>
      </c>
    </row>
    <row r="17" spans="1:15" ht="21.75" customHeight="1">
      <c r="A17" s="20"/>
      <c r="B17" s="54">
        <f t="shared" si="0"/>
        <v>40899</v>
      </c>
      <c r="C17" s="21" t="s">
        <v>6</v>
      </c>
      <c r="D17" s="55">
        <f t="shared" si="1"/>
        <v>40899</v>
      </c>
      <c r="E17" s="22" t="s">
        <v>7</v>
      </c>
      <c r="F17" s="57">
        <f t="shared" si="2"/>
        <v>40899</v>
      </c>
      <c r="G17" s="23" t="s">
        <v>8</v>
      </c>
      <c r="H17" s="24"/>
      <c r="I17" s="94"/>
      <c r="J17" s="21" t="s">
        <v>9</v>
      </c>
      <c r="K17" s="96"/>
      <c r="L17" s="23"/>
      <c r="M17" s="25">
        <f t="shared" si="3"/>
      </c>
      <c r="N17" s="98"/>
      <c r="O17" s="73">
        <f t="shared" si="4"/>
      </c>
    </row>
    <row r="18" spans="1:15" ht="21.75" customHeight="1">
      <c r="A18" s="20"/>
      <c r="B18" s="54">
        <f t="shared" si="0"/>
        <v>40898</v>
      </c>
      <c r="C18" s="21" t="s">
        <v>6</v>
      </c>
      <c r="D18" s="55">
        <f t="shared" si="1"/>
        <v>40898</v>
      </c>
      <c r="E18" s="22" t="s">
        <v>7</v>
      </c>
      <c r="F18" s="57">
        <f t="shared" si="2"/>
        <v>40898</v>
      </c>
      <c r="G18" s="23" t="s">
        <v>8</v>
      </c>
      <c r="H18" s="24"/>
      <c r="I18" s="94"/>
      <c r="J18" s="21" t="s">
        <v>9</v>
      </c>
      <c r="K18" s="96"/>
      <c r="L18" s="23"/>
      <c r="M18" s="25">
        <f t="shared" si="3"/>
      </c>
      <c r="N18" s="98"/>
      <c r="O18" s="73">
        <f t="shared" si="4"/>
      </c>
    </row>
    <row r="19" spans="1:15" ht="21.75" customHeight="1">
      <c r="A19" s="20"/>
      <c r="B19" s="54">
        <f t="shared" si="0"/>
        <v>40897</v>
      </c>
      <c r="C19" s="21" t="s">
        <v>6</v>
      </c>
      <c r="D19" s="55">
        <f t="shared" si="1"/>
        <v>40897</v>
      </c>
      <c r="E19" s="22" t="s">
        <v>7</v>
      </c>
      <c r="F19" s="57">
        <f t="shared" si="2"/>
        <v>40897</v>
      </c>
      <c r="G19" s="23" t="s">
        <v>8</v>
      </c>
      <c r="H19" s="24"/>
      <c r="I19" s="94"/>
      <c r="J19" s="21" t="s">
        <v>9</v>
      </c>
      <c r="K19" s="96"/>
      <c r="L19" s="23"/>
      <c r="M19" s="25">
        <f t="shared" si="3"/>
      </c>
      <c r="N19" s="98"/>
      <c r="O19" s="73">
        <f t="shared" si="4"/>
      </c>
    </row>
    <row r="20" spans="1:15" ht="21.75" customHeight="1">
      <c r="A20" s="20"/>
      <c r="B20" s="54">
        <f t="shared" si="0"/>
        <v>40896</v>
      </c>
      <c r="C20" s="21" t="s">
        <v>6</v>
      </c>
      <c r="D20" s="55">
        <f t="shared" si="1"/>
        <v>40896</v>
      </c>
      <c r="E20" s="22" t="s">
        <v>7</v>
      </c>
      <c r="F20" s="57">
        <f t="shared" si="2"/>
        <v>40896</v>
      </c>
      <c r="G20" s="23" t="s">
        <v>8</v>
      </c>
      <c r="H20" s="24"/>
      <c r="I20" s="94"/>
      <c r="J20" s="21" t="s">
        <v>9</v>
      </c>
      <c r="K20" s="96"/>
      <c r="L20" s="23"/>
      <c r="M20" s="25">
        <f t="shared" si="3"/>
      </c>
      <c r="N20" s="98"/>
      <c r="O20" s="73">
        <f t="shared" si="4"/>
      </c>
    </row>
    <row r="21" spans="1:15" ht="21.75" customHeight="1">
      <c r="A21" s="20"/>
      <c r="B21" s="54">
        <f t="shared" si="0"/>
        <v>40895</v>
      </c>
      <c r="C21" s="21" t="s">
        <v>6</v>
      </c>
      <c r="D21" s="55">
        <f t="shared" si="1"/>
        <v>40895</v>
      </c>
      <c r="E21" s="22" t="s">
        <v>7</v>
      </c>
      <c r="F21" s="57">
        <f t="shared" si="2"/>
        <v>40895</v>
      </c>
      <c r="G21" s="23" t="s">
        <v>8</v>
      </c>
      <c r="H21" s="24"/>
      <c r="I21" s="94"/>
      <c r="J21" s="21" t="s">
        <v>9</v>
      </c>
      <c r="K21" s="96"/>
      <c r="L21" s="23"/>
      <c r="M21" s="25">
        <f t="shared" si="3"/>
      </c>
      <c r="N21" s="98"/>
      <c r="O21" s="73">
        <f t="shared" si="4"/>
      </c>
    </row>
    <row r="22" spans="1:15" ht="21.75" customHeight="1">
      <c r="A22" s="20"/>
      <c r="B22" s="54">
        <f t="shared" si="0"/>
        <v>40894</v>
      </c>
      <c r="C22" s="21" t="s">
        <v>6</v>
      </c>
      <c r="D22" s="55">
        <f t="shared" si="1"/>
        <v>40894</v>
      </c>
      <c r="E22" s="22" t="s">
        <v>7</v>
      </c>
      <c r="F22" s="57">
        <f t="shared" si="2"/>
        <v>40894</v>
      </c>
      <c r="G22" s="23" t="s">
        <v>8</v>
      </c>
      <c r="H22" s="24"/>
      <c r="I22" s="94"/>
      <c r="J22" s="21" t="s">
        <v>9</v>
      </c>
      <c r="K22" s="96"/>
      <c r="L22" s="23"/>
      <c r="M22" s="25">
        <f t="shared" si="3"/>
      </c>
      <c r="N22" s="98"/>
      <c r="O22" s="73">
        <f t="shared" si="4"/>
      </c>
    </row>
    <row r="23" spans="1:15" ht="21.75" customHeight="1">
      <c r="A23" s="20"/>
      <c r="B23" s="54">
        <f t="shared" si="0"/>
        <v>40893</v>
      </c>
      <c r="C23" s="21" t="s">
        <v>6</v>
      </c>
      <c r="D23" s="55">
        <f t="shared" si="1"/>
        <v>40893</v>
      </c>
      <c r="E23" s="22" t="s">
        <v>7</v>
      </c>
      <c r="F23" s="57">
        <f t="shared" si="2"/>
        <v>40893</v>
      </c>
      <c r="G23" s="23" t="s">
        <v>8</v>
      </c>
      <c r="H23" s="24"/>
      <c r="I23" s="94"/>
      <c r="J23" s="21" t="s">
        <v>9</v>
      </c>
      <c r="K23" s="96"/>
      <c r="L23" s="23"/>
      <c r="M23" s="25">
        <f t="shared" si="3"/>
      </c>
      <c r="N23" s="98"/>
      <c r="O23" s="73">
        <f t="shared" si="4"/>
      </c>
    </row>
    <row r="24" spans="1:15" ht="21.75" customHeight="1">
      <c r="A24" s="20"/>
      <c r="B24" s="54">
        <f t="shared" si="0"/>
        <v>40892</v>
      </c>
      <c r="C24" s="21" t="s">
        <v>6</v>
      </c>
      <c r="D24" s="55">
        <f t="shared" si="1"/>
        <v>40892</v>
      </c>
      <c r="E24" s="22" t="s">
        <v>7</v>
      </c>
      <c r="F24" s="57">
        <f t="shared" si="2"/>
        <v>40892</v>
      </c>
      <c r="G24" s="23" t="s">
        <v>8</v>
      </c>
      <c r="H24" s="24"/>
      <c r="I24" s="94"/>
      <c r="J24" s="21" t="s">
        <v>9</v>
      </c>
      <c r="K24" s="96"/>
      <c r="L24" s="23"/>
      <c r="M24" s="25">
        <f t="shared" si="3"/>
      </c>
      <c r="N24" s="98"/>
      <c r="O24" s="73">
        <f t="shared" si="4"/>
      </c>
    </row>
    <row r="25" spans="1:37" ht="21.75" customHeight="1">
      <c r="A25" s="20"/>
      <c r="B25" s="54">
        <f t="shared" si="0"/>
        <v>40891</v>
      </c>
      <c r="C25" s="21" t="s">
        <v>6</v>
      </c>
      <c r="D25" s="55">
        <f t="shared" si="1"/>
        <v>40891</v>
      </c>
      <c r="E25" s="22" t="s">
        <v>7</v>
      </c>
      <c r="F25" s="57">
        <f t="shared" si="2"/>
        <v>40891</v>
      </c>
      <c r="G25" s="23" t="s">
        <v>8</v>
      </c>
      <c r="H25" s="24"/>
      <c r="I25" s="94"/>
      <c r="J25" s="21" t="s">
        <v>9</v>
      </c>
      <c r="K25" s="96"/>
      <c r="L25" s="23"/>
      <c r="M25" s="25">
        <f t="shared" si="3"/>
      </c>
      <c r="N25" s="98"/>
      <c r="O25" s="73">
        <f t="shared" si="4"/>
      </c>
      <c r="AK25" s="3" t="s">
        <v>0</v>
      </c>
    </row>
    <row r="26" spans="1:15" ht="21.75" customHeight="1">
      <c r="A26" s="20"/>
      <c r="B26" s="54">
        <f t="shared" si="0"/>
        <v>40890</v>
      </c>
      <c r="C26" s="21" t="s">
        <v>6</v>
      </c>
      <c r="D26" s="55">
        <f t="shared" si="1"/>
        <v>40890</v>
      </c>
      <c r="E26" s="22" t="s">
        <v>7</v>
      </c>
      <c r="F26" s="57">
        <f t="shared" si="2"/>
        <v>40890</v>
      </c>
      <c r="G26" s="23" t="s">
        <v>8</v>
      </c>
      <c r="H26" s="24"/>
      <c r="I26" s="94"/>
      <c r="J26" s="21" t="s">
        <v>9</v>
      </c>
      <c r="K26" s="96"/>
      <c r="L26" s="23"/>
      <c r="M26" s="25">
        <f t="shared" si="3"/>
      </c>
      <c r="N26" s="98"/>
      <c r="O26" s="73">
        <f t="shared" si="4"/>
      </c>
    </row>
    <row r="27" spans="1:15" ht="21.75" customHeight="1">
      <c r="A27" s="20"/>
      <c r="B27" s="54">
        <f t="shared" si="0"/>
        <v>40889</v>
      </c>
      <c r="C27" s="21" t="s">
        <v>6</v>
      </c>
      <c r="D27" s="55">
        <f t="shared" si="1"/>
        <v>40889</v>
      </c>
      <c r="E27" s="22" t="s">
        <v>7</v>
      </c>
      <c r="F27" s="57">
        <f t="shared" si="2"/>
        <v>40889</v>
      </c>
      <c r="G27" s="23" t="s">
        <v>8</v>
      </c>
      <c r="H27" s="24"/>
      <c r="I27" s="94"/>
      <c r="J27" s="21" t="s">
        <v>9</v>
      </c>
      <c r="K27" s="96"/>
      <c r="L27" s="23"/>
      <c r="M27" s="25">
        <f t="shared" si="3"/>
      </c>
      <c r="N27" s="98"/>
      <c r="O27" s="73">
        <f t="shared" si="4"/>
      </c>
    </row>
    <row r="28" spans="1:15" ht="21.75" customHeight="1">
      <c r="A28" s="20"/>
      <c r="B28" s="54">
        <f t="shared" si="0"/>
        <v>40888</v>
      </c>
      <c r="C28" s="21" t="s">
        <v>6</v>
      </c>
      <c r="D28" s="55">
        <f t="shared" si="1"/>
        <v>40888</v>
      </c>
      <c r="E28" s="22" t="s">
        <v>7</v>
      </c>
      <c r="F28" s="57">
        <f t="shared" si="2"/>
        <v>40888</v>
      </c>
      <c r="G28" s="23" t="s">
        <v>8</v>
      </c>
      <c r="H28" s="24"/>
      <c r="I28" s="94"/>
      <c r="J28" s="21" t="s">
        <v>9</v>
      </c>
      <c r="K28" s="96"/>
      <c r="L28" s="23"/>
      <c r="M28" s="25">
        <f t="shared" si="3"/>
      </c>
      <c r="N28" s="98"/>
      <c r="O28" s="73">
        <f t="shared" si="4"/>
      </c>
    </row>
    <row r="29" spans="1:15" ht="21.75" customHeight="1">
      <c r="A29" s="20"/>
      <c r="B29" s="54">
        <f t="shared" si="0"/>
        <v>40887</v>
      </c>
      <c r="C29" s="21" t="s">
        <v>6</v>
      </c>
      <c r="D29" s="55">
        <f t="shared" si="1"/>
        <v>40887</v>
      </c>
      <c r="E29" s="22" t="s">
        <v>7</v>
      </c>
      <c r="F29" s="57">
        <f t="shared" si="2"/>
        <v>40887</v>
      </c>
      <c r="G29" s="23" t="s">
        <v>8</v>
      </c>
      <c r="H29" s="24"/>
      <c r="I29" s="94"/>
      <c r="J29" s="21" t="s">
        <v>9</v>
      </c>
      <c r="K29" s="96"/>
      <c r="L29" s="23"/>
      <c r="M29" s="25">
        <f t="shared" si="3"/>
      </c>
      <c r="N29" s="98"/>
      <c r="O29" s="73">
        <f t="shared" si="4"/>
      </c>
    </row>
    <row r="30" spans="1:15" ht="21.75" customHeight="1">
      <c r="A30" s="20"/>
      <c r="B30" s="54">
        <f t="shared" si="0"/>
        <v>40886</v>
      </c>
      <c r="C30" s="21" t="s">
        <v>6</v>
      </c>
      <c r="D30" s="55">
        <f t="shared" si="1"/>
        <v>40886</v>
      </c>
      <c r="E30" s="22" t="s">
        <v>7</v>
      </c>
      <c r="F30" s="57">
        <f t="shared" si="2"/>
        <v>40886</v>
      </c>
      <c r="G30" s="23" t="s">
        <v>8</v>
      </c>
      <c r="H30" s="24"/>
      <c r="I30" s="94"/>
      <c r="J30" s="21" t="s">
        <v>9</v>
      </c>
      <c r="K30" s="96"/>
      <c r="L30" s="23"/>
      <c r="M30" s="25">
        <f t="shared" si="3"/>
      </c>
      <c r="N30" s="98"/>
      <c r="O30" s="73">
        <f t="shared" si="4"/>
      </c>
    </row>
    <row r="31" spans="1:15" ht="21.75" customHeight="1">
      <c r="A31" s="20"/>
      <c r="B31" s="54">
        <f t="shared" si="0"/>
        <v>40885</v>
      </c>
      <c r="C31" s="21" t="s">
        <v>6</v>
      </c>
      <c r="D31" s="55">
        <f t="shared" si="1"/>
        <v>40885</v>
      </c>
      <c r="E31" s="22" t="s">
        <v>7</v>
      </c>
      <c r="F31" s="57">
        <f t="shared" si="2"/>
        <v>40885</v>
      </c>
      <c r="G31" s="23" t="s">
        <v>8</v>
      </c>
      <c r="H31" s="24"/>
      <c r="I31" s="94"/>
      <c r="J31" s="21" t="s">
        <v>9</v>
      </c>
      <c r="K31" s="96"/>
      <c r="L31" s="23"/>
      <c r="M31" s="25">
        <f t="shared" si="3"/>
      </c>
      <c r="N31" s="98"/>
      <c r="O31" s="73">
        <f t="shared" si="4"/>
      </c>
    </row>
    <row r="32" spans="1:15" ht="21.75" customHeight="1">
      <c r="A32" s="20"/>
      <c r="B32" s="54">
        <f t="shared" si="0"/>
        <v>40884</v>
      </c>
      <c r="C32" s="21" t="s">
        <v>6</v>
      </c>
      <c r="D32" s="55">
        <f t="shared" si="1"/>
        <v>40884</v>
      </c>
      <c r="E32" s="22" t="s">
        <v>7</v>
      </c>
      <c r="F32" s="57">
        <f t="shared" si="2"/>
        <v>40884</v>
      </c>
      <c r="G32" s="23" t="s">
        <v>8</v>
      </c>
      <c r="H32" s="24"/>
      <c r="I32" s="94"/>
      <c r="J32" s="21" t="s">
        <v>9</v>
      </c>
      <c r="K32" s="96"/>
      <c r="L32" s="23"/>
      <c r="M32" s="25">
        <f t="shared" si="3"/>
      </c>
      <c r="N32" s="98"/>
      <c r="O32" s="73">
        <f t="shared" si="4"/>
      </c>
    </row>
    <row r="33" spans="1:15" ht="21.75" customHeight="1">
      <c r="A33" s="20"/>
      <c r="B33" s="54">
        <f t="shared" si="0"/>
        <v>40883</v>
      </c>
      <c r="C33" s="21" t="s">
        <v>6</v>
      </c>
      <c r="D33" s="55">
        <f t="shared" si="1"/>
        <v>40883</v>
      </c>
      <c r="E33" s="22" t="s">
        <v>7</v>
      </c>
      <c r="F33" s="57">
        <f t="shared" si="2"/>
        <v>40883</v>
      </c>
      <c r="G33" s="23" t="s">
        <v>8</v>
      </c>
      <c r="H33" s="24"/>
      <c r="I33" s="94"/>
      <c r="J33" s="21" t="s">
        <v>9</v>
      </c>
      <c r="K33" s="96"/>
      <c r="L33" s="23"/>
      <c r="M33" s="25">
        <f t="shared" si="3"/>
      </c>
      <c r="N33" s="98"/>
      <c r="O33" s="73">
        <f t="shared" si="4"/>
      </c>
    </row>
    <row r="34" spans="1:15" ht="21.75" customHeight="1">
      <c r="A34" s="20"/>
      <c r="B34" s="54">
        <f t="shared" si="0"/>
        <v>40882</v>
      </c>
      <c r="C34" s="21" t="s">
        <v>6</v>
      </c>
      <c r="D34" s="55">
        <f t="shared" si="1"/>
        <v>40882</v>
      </c>
      <c r="E34" s="22" t="s">
        <v>7</v>
      </c>
      <c r="F34" s="57">
        <f t="shared" si="2"/>
        <v>40882</v>
      </c>
      <c r="G34" s="23" t="s">
        <v>8</v>
      </c>
      <c r="H34" s="24"/>
      <c r="I34" s="94"/>
      <c r="J34" s="21" t="s">
        <v>9</v>
      </c>
      <c r="K34" s="96"/>
      <c r="L34" s="23"/>
      <c r="M34" s="25">
        <f t="shared" si="3"/>
      </c>
      <c r="N34" s="98"/>
      <c r="O34" s="73">
        <f t="shared" si="4"/>
      </c>
    </row>
    <row r="35" spans="1:15" ht="21.75" customHeight="1">
      <c r="A35" s="20"/>
      <c r="B35" s="54">
        <f t="shared" si="0"/>
        <v>40881</v>
      </c>
      <c r="C35" s="21" t="s">
        <v>6</v>
      </c>
      <c r="D35" s="55">
        <f t="shared" si="1"/>
        <v>40881</v>
      </c>
      <c r="E35" s="22" t="s">
        <v>7</v>
      </c>
      <c r="F35" s="57">
        <f t="shared" si="2"/>
        <v>40881</v>
      </c>
      <c r="G35" s="23" t="s">
        <v>8</v>
      </c>
      <c r="H35" s="24"/>
      <c r="I35" s="94"/>
      <c r="J35" s="21" t="s">
        <v>9</v>
      </c>
      <c r="K35" s="96"/>
      <c r="L35" s="23"/>
      <c r="M35" s="25">
        <f t="shared" si="3"/>
      </c>
      <c r="N35" s="98"/>
      <c r="O35" s="73">
        <f t="shared" si="4"/>
      </c>
    </row>
    <row r="36" spans="1:15" ht="21.75" customHeight="1">
      <c r="A36" s="20"/>
      <c r="B36" s="54">
        <f t="shared" si="0"/>
        <v>40880</v>
      </c>
      <c r="C36" s="21" t="s">
        <v>6</v>
      </c>
      <c r="D36" s="55">
        <f t="shared" si="1"/>
        <v>40880</v>
      </c>
      <c r="E36" s="22" t="s">
        <v>7</v>
      </c>
      <c r="F36" s="57">
        <f t="shared" si="2"/>
        <v>40880</v>
      </c>
      <c r="G36" s="23" t="s">
        <v>8</v>
      </c>
      <c r="H36" s="24"/>
      <c r="I36" s="94"/>
      <c r="J36" s="21" t="s">
        <v>9</v>
      </c>
      <c r="K36" s="96"/>
      <c r="L36" s="23"/>
      <c r="M36" s="25">
        <f t="shared" si="3"/>
      </c>
      <c r="N36" s="98"/>
      <c r="O36" s="73">
        <f t="shared" si="4"/>
      </c>
    </row>
    <row r="37" spans="1:15" ht="21.75" customHeight="1">
      <c r="A37" s="20"/>
      <c r="B37" s="54">
        <f t="shared" si="0"/>
        <v>40879</v>
      </c>
      <c r="C37" s="21" t="s">
        <v>6</v>
      </c>
      <c r="D37" s="55">
        <f t="shared" si="1"/>
        <v>40879</v>
      </c>
      <c r="E37" s="22" t="s">
        <v>7</v>
      </c>
      <c r="F37" s="57">
        <f t="shared" si="2"/>
        <v>40879</v>
      </c>
      <c r="G37" s="23" t="s">
        <v>8</v>
      </c>
      <c r="H37" s="24"/>
      <c r="I37" s="94"/>
      <c r="J37" s="21" t="s">
        <v>9</v>
      </c>
      <c r="K37" s="96"/>
      <c r="L37" s="23"/>
      <c r="M37" s="25">
        <f t="shared" si="3"/>
      </c>
      <c r="N37" s="98"/>
      <c r="O37" s="73">
        <f t="shared" si="4"/>
      </c>
    </row>
    <row r="38" spans="1:15" ht="21.75" customHeight="1">
      <c r="A38" s="20"/>
      <c r="B38" s="54">
        <f t="shared" si="0"/>
        <v>40878</v>
      </c>
      <c r="C38" s="21" t="s">
        <v>6</v>
      </c>
      <c r="D38" s="55">
        <f t="shared" si="1"/>
        <v>40878</v>
      </c>
      <c r="E38" s="22" t="s">
        <v>7</v>
      </c>
      <c r="F38" s="57">
        <f t="shared" si="2"/>
        <v>40878</v>
      </c>
      <c r="G38" s="23" t="s">
        <v>8</v>
      </c>
      <c r="H38" s="24"/>
      <c r="I38" s="94"/>
      <c r="J38" s="21" t="s">
        <v>9</v>
      </c>
      <c r="K38" s="96"/>
      <c r="L38" s="23"/>
      <c r="M38" s="25">
        <f t="shared" si="3"/>
      </c>
      <c r="N38" s="98"/>
      <c r="O38" s="73">
        <f t="shared" si="4"/>
      </c>
    </row>
    <row r="39" spans="1:15" ht="21.75" customHeight="1">
      <c r="A39" s="20"/>
      <c r="B39" s="54">
        <f t="shared" si="0"/>
        <v>40877</v>
      </c>
      <c r="C39" s="21" t="s">
        <v>6</v>
      </c>
      <c r="D39" s="55">
        <f t="shared" si="1"/>
        <v>40877</v>
      </c>
      <c r="E39" s="22" t="s">
        <v>7</v>
      </c>
      <c r="F39" s="57">
        <f t="shared" si="2"/>
        <v>40877</v>
      </c>
      <c r="G39" s="23" t="s">
        <v>8</v>
      </c>
      <c r="H39" s="24"/>
      <c r="I39" s="94"/>
      <c r="J39" s="21" t="s">
        <v>9</v>
      </c>
      <c r="K39" s="96"/>
      <c r="L39" s="23"/>
      <c r="M39" s="25">
        <f t="shared" si="3"/>
      </c>
      <c r="N39" s="98"/>
      <c r="O39" s="73">
        <f t="shared" si="4"/>
      </c>
    </row>
    <row r="40" spans="1:15" ht="21.75" customHeight="1">
      <c r="A40" s="20"/>
      <c r="B40" s="54">
        <f t="shared" si="0"/>
        <v>40876</v>
      </c>
      <c r="C40" s="21" t="s">
        <v>6</v>
      </c>
      <c r="D40" s="55">
        <f t="shared" si="1"/>
        <v>40876</v>
      </c>
      <c r="E40" s="22" t="s">
        <v>7</v>
      </c>
      <c r="F40" s="57">
        <f t="shared" si="2"/>
        <v>40876</v>
      </c>
      <c r="G40" s="23" t="s">
        <v>8</v>
      </c>
      <c r="H40" s="24"/>
      <c r="I40" s="94"/>
      <c r="J40" s="21" t="s">
        <v>9</v>
      </c>
      <c r="K40" s="96"/>
      <c r="L40" s="23"/>
      <c r="M40" s="25">
        <f t="shared" si="3"/>
      </c>
      <c r="N40" s="98"/>
      <c r="O40" s="73">
        <f t="shared" si="4"/>
      </c>
    </row>
    <row r="41" spans="1:15" ht="21.75" customHeight="1">
      <c r="A41" s="20"/>
      <c r="B41" s="54">
        <f t="shared" si="0"/>
        <v>40875</v>
      </c>
      <c r="C41" s="21" t="s">
        <v>6</v>
      </c>
      <c r="D41" s="55">
        <f t="shared" si="1"/>
        <v>40875</v>
      </c>
      <c r="E41" s="22" t="s">
        <v>7</v>
      </c>
      <c r="F41" s="57">
        <f t="shared" si="2"/>
        <v>40875</v>
      </c>
      <c r="G41" s="23" t="s">
        <v>8</v>
      </c>
      <c r="H41" s="24"/>
      <c r="I41" s="94"/>
      <c r="J41" s="21" t="s">
        <v>9</v>
      </c>
      <c r="K41" s="96"/>
      <c r="L41" s="23"/>
      <c r="M41" s="25">
        <f t="shared" si="3"/>
      </c>
      <c r="N41" s="98"/>
      <c r="O41" s="73">
        <f t="shared" si="4"/>
      </c>
    </row>
    <row r="42" spans="1:15" ht="21.75" customHeight="1">
      <c r="A42" s="20"/>
      <c r="B42" s="54">
        <f t="shared" si="0"/>
        <v>40874</v>
      </c>
      <c r="C42" s="21" t="s">
        <v>6</v>
      </c>
      <c r="D42" s="55">
        <f t="shared" si="1"/>
        <v>40874</v>
      </c>
      <c r="E42" s="22" t="s">
        <v>7</v>
      </c>
      <c r="F42" s="57">
        <f t="shared" si="2"/>
        <v>40874</v>
      </c>
      <c r="G42" s="23" t="s">
        <v>8</v>
      </c>
      <c r="H42" s="24"/>
      <c r="I42" s="94"/>
      <c r="J42" s="21" t="s">
        <v>9</v>
      </c>
      <c r="K42" s="96"/>
      <c r="L42" s="23"/>
      <c r="M42" s="25">
        <f t="shared" si="3"/>
      </c>
      <c r="N42" s="98"/>
      <c r="O42" s="73">
        <f t="shared" si="4"/>
      </c>
    </row>
    <row r="43" spans="1:15" ht="21.75" customHeight="1">
      <c r="A43" s="20"/>
      <c r="B43" s="54">
        <f t="shared" si="0"/>
        <v>40873</v>
      </c>
      <c r="C43" s="21" t="s">
        <v>6</v>
      </c>
      <c r="D43" s="55">
        <f t="shared" si="1"/>
        <v>40873</v>
      </c>
      <c r="E43" s="22" t="s">
        <v>7</v>
      </c>
      <c r="F43" s="57">
        <f t="shared" si="2"/>
        <v>40873</v>
      </c>
      <c r="G43" s="23" t="s">
        <v>8</v>
      </c>
      <c r="H43" s="24"/>
      <c r="I43" s="94"/>
      <c r="J43" s="21" t="s">
        <v>9</v>
      </c>
      <c r="K43" s="96"/>
      <c r="L43" s="23"/>
      <c r="M43" s="25">
        <f t="shared" si="3"/>
      </c>
      <c r="N43" s="98"/>
      <c r="O43" s="73">
        <f t="shared" si="4"/>
      </c>
    </row>
    <row r="44" spans="1:15" ht="21.75" customHeight="1">
      <c r="A44" s="20"/>
      <c r="B44" s="54">
        <f t="shared" si="0"/>
        <v>40872</v>
      </c>
      <c r="C44" s="21" t="s">
        <v>6</v>
      </c>
      <c r="D44" s="55">
        <f t="shared" si="1"/>
        <v>40872</v>
      </c>
      <c r="E44" s="22" t="s">
        <v>7</v>
      </c>
      <c r="F44" s="57">
        <f t="shared" si="2"/>
        <v>40872</v>
      </c>
      <c r="G44" s="23" t="s">
        <v>8</v>
      </c>
      <c r="H44" s="24"/>
      <c r="I44" s="94"/>
      <c r="J44" s="21" t="s">
        <v>9</v>
      </c>
      <c r="K44" s="96"/>
      <c r="L44" s="23"/>
      <c r="M44" s="25">
        <f t="shared" si="3"/>
      </c>
      <c r="N44" s="98"/>
      <c r="O44" s="73">
        <f t="shared" si="4"/>
      </c>
    </row>
    <row r="45" spans="1:15" ht="21.75" customHeight="1">
      <c r="A45" s="20"/>
      <c r="B45" s="54">
        <f t="shared" si="0"/>
        <v>40871</v>
      </c>
      <c r="C45" s="21" t="s">
        <v>6</v>
      </c>
      <c r="D45" s="55">
        <f t="shared" si="1"/>
        <v>40871</v>
      </c>
      <c r="E45" s="22" t="s">
        <v>7</v>
      </c>
      <c r="F45" s="57">
        <f t="shared" si="2"/>
        <v>40871</v>
      </c>
      <c r="G45" s="23" t="s">
        <v>8</v>
      </c>
      <c r="H45" s="24"/>
      <c r="I45" s="94"/>
      <c r="J45" s="21" t="s">
        <v>9</v>
      </c>
      <c r="K45" s="96"/>
      <c r="L45" s="23"/>
      <c r="M45" s="25">
        <f t="shared" si="3"/>
      </c>
      <c r="N45" s="98"/>
      <c r="O45" s="73">
        <f t="shared" si="4"/>
      </c>
    </row>
    <row r="46" spans="1:15" ht="21.75" customHeight="1">
      <c r="A46" s="20"/>
      <c r="B46" s="54">
        <f t="shared" si="0"/>
        <v>40870</v>
      </c>
      <c r="C46" s="21" t="s">
        <v>6</v>
      </c>
      <c r="D46" s="55">
        <f t="shared" si="1"/>
        <v>40870</v>
      </c>
      <c r="E46" s="22" t="s">
        <v>7</v>
      </c>
      <c r="F46" s="57">
        <f t="shared" si="2"/>
        <v>40870</v>
      </c>
      <c r="G46" s="23" t="s">
        <v>8</v>
      </c>
      <c r="H46" s="24"/>
      <c r="I46" s="94"/>
      <c r="J46" s="21" t="s">
        <v>9</v>
      </c>
      <c r="K46" s="96"/>
      <c r="L46" s="23"/>
      <c r="M46" s="25">
        <f t="shared" si="3"/>
      </c>
      <c r="N46" s="98"/>
      <c r="O46" s="73">
        <f t="shared" si="4"/>
      </c>
    </row>
    <row r="47" spans="1:15" ht="21.75" customHeight="1">
      <c r="A47" s="20"/>
      <c r="B47" s="54">
        <f t="shared" si="0"/>
        <v>40869</v>
      </c>
      <c r="C47" s="21" t="s">
        <v>6</v>
      </c>
      <c r="D47" s="55">
        <f t="shared" si="1"/>
        <v>40869</v>
      </c>
      <c r="E47" s="22" t="s">
        <v>7</v>
      </c>
      <c r="F47" s="57">
        <f t="shared" si="2"/>
        <v>40869</v>
      </c>
      <c r="G47" s="23" t="s">
        <v>8</v>
      </c>
      <c r="H47" s="24"/>
      <c r="I47" s="94"/>
      <c r="J47" s="21" t="s">
        <v>9</v>
      </c>
      <c r="K47" s="96"/>
      <c r="L47" s="23"/>
      <c r="M47" s="25">
        <f t="shared" si="3"/>
      </c>
      <c r="N47" s="98"/>
      <c r="O47" s="73">
        <f t="shared" si="4"/>
      </c>
    </row>
    <row r="48" spans="1:15" ht="21.75" customHeight="1">
      <c r="A48" s="20"/>
      <c r="B48" s="54">
        <f t="shared" si="0"/>
        <v>40868</v>
      </c>
      <c r="C48" s="21" t="s">
        <v>6</v>
      </c>
      <c r="D48" s="55">
        <f t="shared" si="1"/>
        <v>40868</v>
      </c>
      <c r="E48" s="22" t="s">
        <v>7</v>
      </c>
      <c r="F48" s="57">
        <f t="shared" si="2"/>
        <v>40868</v>
      </c>
      <c r="G48" s="23" t="s">
        <v>8</v>
      </c>
      <c r="H48" s="24"/>
      <c r="I48" s="94"/>
      <c r="J48" s="21" t="s">
        <v>9</v>
      </c>
      <c r="K48" s="96"/>
      <c r="L48" s="23"/>
      <c r="M48" s="25">
        <f t="shared" si="3"/>
      </c>
      <c r="N48" s="98"/>
      <c r="O48" s="73">
        <f t="shared" si="4"/>
      </c>
    </row>
    <row r="49" spans="1:15" ht="21.75" customHeight="1">
      <c r="A49" s="20"/>
      <c r="B49" s="54">
        <f t="shared" si="0"/>
        <v>40867</v>
      </c>
      <c r="C49" s="21" t="s">
        <v>6</v>
      </c>
      <c r="D49" s="55">
        <f t="shared" si="1"/>
        <v>40867</v>
      </c>
      <c r="E49" s="22" t="s">
        <v>7</v>
      </c>
      <c r="F49" s="57">
        <f t="shared" si="2"/>
        <v>40867</v>
      </c>
      <c r="G49" s="23" t="s">
        <v>8</v>
      </c>
      <c r="H49" s="24"/>
      <c r="I49" s="94"/>
      <c r="J49" s="21" t="s">
        <v>9</v>
      </c>
      <c r="K49" s="96"/>
      <c r="L49" s="23"/>
      <c r="M49" s="25">
        <f t="shared" si="3"/>
      </c>
      <c r="N49" s="98"/>
      <c r="O49" s="73">
        <f t="shared" si="4"/>
      </c>
    </row>
    <row r="50" spans="1:15" ht="21.75" customHeight="1">
      <c r="A50" s="20"/>
      <c r="B50" s="54">
        <f t="shared" si="0"/>
        <v>40866</v>
      </c>
      <c r="C50" s="21" t="s">
        <v>6</v>
      </c>
      <c r="D50" s="55">
        <f t="shared" si="1"/>
        <v>40866</v>
      </c>
      <c r="E50" s="22" t="s">
        <v>7</v>
      </c>
      <c r="F50" s="57">
        <f t="shared" si="2"/>
        <v>40866</v>
      </c>
      <c r="G50" s="23" t="s">
        <v>8</v>
      </c>
      <c r="H50" s="24"/>
      <c r="I50" s="94"/>
      <c r="J50" s="21" t="s">
        <v>9</v>
      </c>
      <c r="K50" s="96"/>
      <c r="L50" s="23"/>
      <c r="M50" s="25">
        <f t="shared" si="3"/>
      </c>
      <c r="N50" s="98"/>
      <c r="O50" s="73">
        <f t="shared" si="4"/>
      </c>
    </row>
    <row r="51" spans="1:15" ht="21.75" customHeight="1">
      <c r="A51" s="20"/>
      <c r="B51" s="54">
        <f t="shared" si="0"/>
        <v>40865</v>
      </c>
      <c r="C51" s="21" t="s">
        <v>6</v>
      </c>
      <c r="D51" s="55">
        <f t="shared" si="1"/>
        <v>40865</v>
      </c>
      <c r="E51" s="22" t="s">
        <v>7</v>
      </c>
      <c r="F51" s="57">
        <f t="shared" si="2"/>
        <v>40865</v>
      </c>
      <c r="G51" s="23" t="s">
        <v>8</v>
      </c>
      <c r="H51" s="24"/>
      <c r="I51" s="94"/>
      <c r="J51" s="21" t="s">
        <v>9</v>
      </c>
      <c r="K51" s="96"/>
      <c r="L51" s="23"/>
      <c r="M51" s="25">
        <f t="shared" si="3"/>
      </c>
      <c r="N51" s="98"/>
      <c r="O51" s="73">
        <f t="shared" si="4"/>
      </c>
    </row>
    <row r="52" spans="1:15" ht="21.75" customHeight="1">
      <c r="A52" s="20"/>
      <c r="B52" s="54">
        <f t="shared" si="0"/>
        <v>40864</v>
      </c>
      <c r="C52" s="21" t="s">
        <v>6</v>
      </c>
      <c r="D52" s="55">
        <f t="shared" si="1"/>
        <v>40864</v>
      </c>
      <c r="E52" s="22" t="s">
        <v>7</v>
      </c>
      <c r="F52" s="57">
        <f t="shared" si="2"/>
        <v>40864</v>
      </c>
      <c r="G52" s="23" t="s">
        <v>8</v>
      </c>
      <c r="H52" s="24"/>
      <c r="I52" s="94"/>
      <c r="J52" s="21" t="s">
        <v>9</v>
      </c>
      <c r="K52" s="96"/>
      <c r="L52" s="23"/>
      <c r="M52" s="25">
        <f t="shared" si="3"/>
      </c>
      <c r="N52" s="98"/>
      <c r="O52" s="73">
        <f t="shared" si="4"/>
      </c>
    </row>
    <row r="53" spans="1:37" ht="21.75" customHeight="1">
      <c r="A53" s="20"/>
      <c r="B53" s="54">
        <f t="shared" si="0"/>
        <v>40863</v>
      </c>
      <c r="C53" s="21" t="s">
        <v>6</v>
      </c>
      <c r="D53" s="55">
        <f t="shared" si="1"/>
        <v>40863</v>
      </c>
      <c r="E53" s="22" t="s">
        <v>7</v>
      </c>
      <c r="F53" s="57">
        <f t="shared" si="2"/>
        <v>40863</v>
      </c>
      <c r="G53" s="23" t="s">
        <v>8</v>
      </c>
      <c r="H53" s="24"/>
      <c r="I53" s="94"/>
      <c r="J53" s="21" t="s">
        <v>9</v>
      </c>
      <c r="K53" s="96"/>
      <c r="L53" s="23"/>
      <c r="M53" s="25">
        <f t="shared" si="3"/>
      </c>
      <c r="N53" s="98"/>
      <c r="O53" s="73">
        <f t="shared" si="4"/>
      </c>
      <c r="AK53" s="3" t="s">
        <v>0</v>
      </c>
    </row>
    <row r="54" spans="1:15" ht="21.75" customHeight="1">
      <c r="A54" s="20"/>
      <c r="B54" s="54">
        <f t="shared" si="0"/>
        <v>40862</v>
      </c>
      <c r="C54" s="21" t="s">
        <v>6</v>
      </c>
      <c r="D54" s="55">
        <f t="shared" si="1"/>
        <v>40862</v>
      </c>
      <c r="E54" s="22" t="s">
        <v>7</v>
      </c>
      <c r="F54" s="57">
        <f t="shared" si="2"/>
        <v>40862</v>
      </c>
      <c r="G54" s="23" t="s">
        <v>8</v>
      </c>
      <c r="H54" s="24"/>
      <c r="I54" s="94"/>
      <c r="J54" s="21" t="s">
        <v>9</v>
      </c>
      <c r="K54" s="96"/>
      <c r="L54" s="23"/>
      <c r="M54" s="25">
        <f t="shared" si="3"/>
      </c>
      <c r="N54" s="98"/>
      <c r="O54" s="73">
        <f t="shared" si="4"/>
      </c>
    </row>
    <row r="55" spans="1:15" ht="21.75" customHeight="1">
      <c r="A55" s="20"/>
      <c r="B55" s="54">
        <f t="shared" si="0"/>
        <v>40861</v>
      </c>
      <c r="C55" s="21" t="s">
        <v>6</v>
      </c>
      <c r="D55" s="55">
        <f t="shared" si="1"/>
        <v>40861</v>
      </c>
      <c r="E55" s="22" t="s">
        <v>7</v>
      </c>
      <c r="F55" s="57">
        <f t="shared" si="2"/>
        <v>40861</v>
      </c>
      <c r="G55" s="23" t="s">
        <v>8</v>
      </c>
      <c r="H55" s="24"/>
      <c r="I55" s="94"/>
      <c r="J55" s="21" t="s">
        <v>9</v>
      </c>
      <c r="K55" s="96"/>
      <c r="L55" s="23"/>
      <c r="M55" s="25">
        <f t="shared" si="3"/>
      </c>
      <c r="N55" s="98"/>
      <c r="O55" s="73">
        <f t="shared" si="4"/>
      </c>
    </row>
    <row r="56" spans="1:15" ht="21.75" customHeight="1">
      <c r="A56" s="20"/>
      <c r="B56" s="54">
        <f t="shared" si="0"/>
        <v>40860</v>
      </c>
      <c r="C56" s="21" t="s">
        <v>6</v>
      </c>
      <c r="D56" s="55">
        <f t="shared" si="1"/>
        <v>40860</v>
      </c>
      <c r="E56" s="22" t="s">
        <v>7</v>
      </c>
      <c r="F56" s="57">
        <f t="shared" si="2"/>
        <v>40860</v>
      </c>
      <c r="G56" s="23" t="s">
        <v>8</v>
      </c>
      <c r="H56" s="24"/>
      <c r="I56" s="94"/>
      <c r="J56" s="21" t="s">
        <v>9</v>
      </c>
      <c r="K56" s="96"/>
      <c r="L56" s="23"/>
      <c r="M56" s="25">
        <f t="shared" si="3"/>
      </c>
      <c r="N56" s="98"/>
      <c r="O56" s="73">
        <f t="shared" si="4"/>
      </c>
    </row>
    <row r="57" spans="1:15" ht="21.75" customHeight="1">
      <c r="A57" s="20"/>
      <c r="B57" s="54">
        <f t="shared" si="0"/>
        <v>40859</v>
      </c>
      <c r="C57" s="21" t="s">
        <v>6</v>
      </c>
      <c r="D57" s="55">
        <f t="shared" si="1"/>
        <v>40859</v>
      </c>
      <c r="E57" s="22" t="s">
        <v>7</v>
      </c>
      <c r="F57" s="57">
        <f t="shared" si="2"/>
        <v>40859</v>
      </c>
      <c r="G57" s="23" t="s">
        <v>8</v>
      </c>
      <c r="H57" s="24"/>
      <c r="I57" s="94"/>
      <c r="J57" s="21" t="s">
        <v>9</v>
      </c>
      <c r="K57" s="96"/>
      <c r="L57" s="23"/>
      <c r="M57" s="25">
        <f t="shared" si="3"/>
      </c>
      <c r="N57" s="98"/>
      <c r="O57" s="73">
        <f t="shared" si="4"/>
      </c>
    </row>
    <row r="58" spans="1:15" ht="21.75" customHeight="1">
      <c r="A58" s="20"/>
      <c r="B58" s="54">
        <f t="shared" si="0"/>
        <v>40858</v>
      </c>
      <c r="C58" s="21" t="s">
        <v>6</v>
      </c>
      <c r="D58" s="55">
        <f t="shared" si="1"/>
        <v>40858</v>
      </c>
      <c r="E58" s="22" t="s">
        <v>7</v>
      </c>
      <c r="F58" s="57">
        <f t="shared" si="2"/>
        <v>40858</v>
      </c>
      <c r="G58" s="23" t="s">
        <v>8</v>
      </c>
      <c r="H58" s="24"/>
      <c r="I58" s="94"/>
      <c r="J58" s="21" t="s">
        <v>9</v>
      </c>
      <c r="K58" s="96"/>
      <c r="L58" s="23"/>
      <c r="M58" s="25">
        <f t="shared" si="3"/>
      </c>
      <c r="N58" s="98"/>
      <c r="O58" s="73">
        <f t="shared" si="4"/>
      </c>
    </row>
    <row r="59" spans="1:15" ht="21.75" customHeight="1">
      <c r="A59" s="20"/>
      <c r="B59" s="54">
        <f t="shared" si="0"/>
        <v>40857</v>
      </c>
      <c r="C59" s="21" t="s">
        <v>6</v>
      </c>
      <c r="D59" s="55">
        <f t="shared" si="1"/>
        <v>40857</v>
      </c>
      <c r="E59" s="22" t="s">
        <v>7</v>
      </c>
      <c r="F59" s="57">
        <f t="shared" si="2"/>
        <v>40857</v>
      </c>
      <c r="G59" s="23" t="s">
        <v>8</v>
      </c>
      <c r="H59" s="24"/>
      <c r="I59" s="94"/>
      <c r="J59" s="21" t="s">
        <v>9</v>
      </c>
      <c r="K59" s="96"/>
      <c r="L59" s="23"/>
      <c r="M59" s="25">
        <f t="shared" si="3"/>
      </c>
      <c r="N59" s="98"/>
      <c r="O59" s="73">
        <f t="shared" si="4"/>
      </c>
    </row>
    <row r="60" spans="1:15" ht="21.75" customHeight="1">
      <c r="A60" s="20"/>
      <c r="B60" s="54">
        <f t="shared" si="0"/>
        <v>40856</v>
      </c>
      <c r="C60" s="21" t="s">
        <v>6</v>
      </c>
      <c r="D60" s="55">
        <f t="shared" si="1"/>
        <v>40856</v>
      </c>
      <c r="E60" s="22" t="s">
        <v>7</v>
      </c>
      <c r="F60" s="57">
        <f t="shared" si="2"/>
        <v>40856</v>
      </c>
      <c r="G60" s="23" t="s">
        <v>8</v>
      </c>
      <c r="H60" s="24"/>
      <c r="I60" s="94"/>
      <c r="J60" s="21" t="s">
        <v>9</v>
      </c>
      <c r="K60" s="96"/>
      <c r="L60" s="23"/>
      <c r="M60" s="25">
        <f t="shared" si="3"/>
      </c>
      <c r="N60" s="98"/>
      <c r="O60" s="73">
        <f t="shared" si="4"/>
      </c>
    </row>
    <row r="61" spans="1:15" ht="21.75" customHeight="1">
      <c r="A61" s="20"/>
      <c r="B61" s="54">
        <f t="shared" si="0"/>
        <v>40855</v>
      </c>
      <c r="C61" s="21" t="s">
        <v>6</v>
      </c>
      <c r="D61" s="55">
        <f t="shared" si="1"/>
        <v>40855</v>
      </c>
      <c r="E61" s="22" t="s">
        <v>7</v>
      </c>
      <c r="F61" s="57">
        <f t="shared" si="2"/>
        <v>40855</v>
      </c>
      <c r="G61" s="23" t="s">
        <v>8</v>
      </c>
      <c r="H61" s="24"/>
      <c r="I61" s="94"/>
      <c r="J61" s="21" t="s">
        <v>9</v>
      </c>
      <c r="K61" s="96"/>
      <c r="L61" s="23"/>
      <c r="M61" s="25">
        <f t="shared" si="3"/>
      </c>
      <c r="N61" s="98"/>
      <c r="O61" s="73">
        <f t="shared" si="4"/>
      </c>
    </row>
    <row r="62" spans="1:15" ht="21.75" customHeight="1">
      <c r="A62" s="20"/>
      <c r="B62" s="54">
        <f t="shared" si="0"/>
        <v>40854</v>
      </c>
      <c r="C62" s="21" t="s">
        <v>6</v>
      </c>
      <c r="D62" s="55">
        <f t="shared" si="1"/>
        <v>40854</v>
      </c>
      <c r="E62" s="22" t="s">
        <v>7</v>
      </c>
      <c r="F62" s="57">
        <f t="shared" si="2"/>
        <v>40854</v>
      </c>
      <c r="G62" s="23" t="s">
        <v>8</v>
      </c>
      <c r="H62" s="24"/>
      <c r="I62" s="94"/>
      <c r="J62" s="21" t="s">
        <v>9</v>
      </c>
      <c r="K62" s="96"/>
      <c r="L62" s="23"/>
      <c r="M62" s="25">
        <f t="shared" si="3"/>
      </c>
      <c r="N62" s="98"/>
      <c r="O62" s="73">
        <f t="shared" si="4"/>
      </c>
    </row>
    <row r="63" spans="1:15" ht="21.75" customHeight="1">
      <c r="A63" s="20"/>
      <c r="B63" s="54">
        <f t="shared" si="0"/>
        <v>40853</v>
      </c>
      <c r="C63" s="21" t="s">
        <v>6</v>
      </c>
      <c r="D63" s="55">
        <f t="shared" si="1"/>
        <v>40853</v>
      </c>
      <c r="E63" s="22" t="s">
        <v>7</v>
      </c>
      <c r="F63" s="57">
        <f t="shared" si="2"/>
        <v>40853</v>
      </c>
      <c r="G63" s="23" t="s">
        <v>8</v>
      </c>
      <c r="H63" s="24"/>
      <c r="I63" s="94"/>
      <c r="J63" s="21" t="s">
        <v>9</v>
      </c>
      <c r="K63" s="96"/>
      <c r="L63" s="23"/>
      <c r="M63" s="25">
        <f t="shared" si="3"/>
      </c>
      <c r="N63" s="98"/>
      <c r="O63" s="73">
        <f t="shared" si="4"/>
      </c>
    </row>
    <row r="64" spans="1:15" ht="21.75" customHeight="1">
      <c r="A64" s="20"/>
      <c r="B64" s="54">
        <f t="shared" si="0"/>
        <v>40852</v>
      </c>
      <c r="C64" s="21" t="s">
        <v>6</v>
      </c>
      <c r="D64" s="55">
        <f t="shared" si="1"/>
        <v>40852</v>
      </c>
      <c r="E64" s="22" t="s">
        <v>7</v>
      </c>
      <c r="F64" s="57">
        <f t="shared" si="2"/>
        <v>40852</v>
      </c>
      <c r="G64" s="23" t="s">
        <v>8</v>
      </c>
      <c r="H64" s="24"/>
      <c r="I64" s="94"/>
      <c r="J64" s="21" t="s">
        <v>9</v>
      </c>
      <c r="K64" s="96"/>
      <c r="L64" s="23"/>
      <c r="M64" s="25">
        <f t="shared" si="3"/>
      </c>
      <c r="N64" s="98"/>
      <c r="O64" s="73">
        <f t="shared" si="4"/>
      </c>
    </row>
    <row r="65" spans="1:15" ht="21.75" customHeight="1">
      <c r="A65" s="20"/>
      <c r="B65" s="54">
        <f t="shared" si="0"/>
        <v>40851</v>
      </c>
      <c r="C65" s="21" t="s">
        <v>6</v>
      </c>
      <c r="D65" s="55">
        <f t="shared" si="1"/>
        <v>40851</v>
      </c>
      <c r="E65" s="22" t="s">
        <v>7</v>
      </c>
      <c r="F65" s="57">
        <f t="shared" si="2"/>
        <v>40851</v>
      </c>
      <c r="G65" s="23" t="s">
        <v>8</v>
      </c>
      <c r="H65" s="24"/>
      <c r="I65" s="94"/>
      <c r="J65" s="21" t="s">
        <v>9</v>
      </c>
      <c r="K65" s="96"/>
      <c r="L65" s="23"/>
      <c r="M65" s="25">
        <f t="shared" si="3"/>
      </c>
      <c r="N65" s="98"/>
      <c r="O65" s="73">
        <f t="shared" si="4"/>
      </c>
    </row>
    <row r="66" spans="1:15" ht="21.75" customHeight="1">
      <c r="A66" s="20"/>
      <c r="B66" s="54">
        <f t="shared" si="0"/>
        <v>40850</v>
      </c>
      <c r="C66" s="21" t="s">
        <v>6</v>
      </c>
      <c r="D66" s="55">
        <f t="shared" si="1"/>
        <v>40850</v>
      </c>
      <c r="E66" s="22" t="s">
        <v>7</v>
      </c>
      <c r="F66" s="57">
        <f t="shared" si="2"/>
        <v>40850</v>
      </c>
      <c r="G66" s="23" t="s">
        <v>8</v>
      </c>
      <c r="H66" s="24"/>
      <c r="I66" s="94"/>
      <c r="J66" s="21" t="s">
        <v>9</v>
      </c>
      <c r="K66" s="96"/>
      <c r="L66" s="23"/>
      <c r="M66" s="25">
        <f t="shared" si="3"/>
      </c>
      <c r="N66" s="98"/>
      <c r="O66" s="73">
        <f t="shared" si="4"/>
      </c>
    </row>
    <row r="67" spans="1:15" ht="21.75" customHeight="1">
      <c r="A67" s="20"/>
      <c r="B67" s="54">
        <f t="shared" si="0"/>
        <v>40849</v>
      </c>
      <c r="C67" s="21" t="s">
        <v>6</v>
      </c>
      <c r="D67" s="55">
        <f t="shared" si="1"/>
        <v>40849</v>
      </c>
      <c r="E67" s="22" t="s">
        <v>7</v>
      </c>
      <c r="F67" s="57">
        <f t="shared" si="2"/>
        <v>40849</v>
      </c>
      <c r="G67" s="23" t="s">
        <v>8</v>
      </c>
      <c r="H67" s="24"/>
      <c r="I67" s="94"/>
      <c r="J67" s="21" t="s">
        <v>9</v>
      </c>
      <c r="K67" s="96"/>
      <c r="L67" s="23"/>
      <c r="M67" s="25">
        <f t="shared" si="3"/>
      </c>
      <c r="N67" s="98"/>
      <c r="O67" s="73">
        <f t="shared" si="4"/>
      </c>
    </row>
    <row r="68" spans="1:15" ht="21.75" customHeight="1">
      <c r="A68" s="20"/>
      <c r="B68" s="54">
        <f t="shared" si="0"/>
        <v>40848</v>
      </c>
      <c r="C68" s="21" t="s">
        <v>6</v>
      </c>
      <c r="D68" s="55">
        <f t="shared" si="1"/>
        <v>40848</v>
      </c>
      <c r="E68" s="22" t="s">
        <v>7</v>
      </c>
      <c r="F68" s="57">
        <f t="shared" si="2"/>
        <v>40848</v>
      </c>
      <c r="G68" s="23" t="s">
        <v>8</v>
      </c>
      <c r="H68" s="24"/>
      <c r="I68" s="94"/>
      <c r="J68" s="21" t="s">
        <v>9</v>
      </c>
      <c r="K68" s="96"/>
      <c r="L68" s="23"/>
      <c r="M68" s="25">
        <f t="shared" si="3"/>
      </c>
      <c r="N68" s="98"/>
      <c r="O68" s="73">
        <f t="shared" si="4"/>
      </c>
    </row>
    <row r="69" spans="1:15" ht="21.75" customHeight="1">
      <c r="A69" s="20"/>
      <c r="B69" s="54">
        <f t="shared" si="0"/>
        <v>40847</v>
      </c>
      <c r="C69" s="21" t="s">
        <v>6</v>
      </c>
      <c r="D69" s="55">
        <f t="shared" si="1"/>
        <v>40847</v>
      </c>
      <c r="E69" s="22" t="s">
        <v>7</v>
      </c>
      <c r="F69" s="57">
        <f t="shared" si="2"/>
        <v>40847</v>
      </c>
      <c r="G69" s="23" t="s">
        <v>8</v>
      </c>
      <c r="H69" s="24"/>
      <c r="I69" s="94"/>
      <c r="J69" s="21" t="s">
        <v>9</v>
      </c>
      <c r="K69" s="96"/>
      <c r="L69" s="23"/>
      <c r="M69" s="25">
        <f t="shared" si="3"/>
      </c>
      <c r="N69" s="98"/>
      <c r="O69" s="73">
        <f t="shared" si="4"/>
      </c>
    </row>
    <row r="70" spans="1:15" ht="21.75" customHeight="1">
      <c r="A70" s="20"/>
      <c r="B70" s="54">
        <f t="shared" si="0"/>
        <v>40846</v>
      </c>
      <c r="C70" s="21" t="s">
        <v>6</v>
      </c>
      <c r="D70" s="55">
        <f t="shared" si="1"/>
        <v>40846</v>
      </c>
      <c r="E70" s="22" t="s">
        <v>7</v>
      </c>
      <c r="F70" s="57">
        <f t="shared" si="2"/>
        <v>40846</v>
      </c>
      <c r="G70" s="23" t="s">
        <v>8</v>
      </c>
      <c r="H70" s="24"/>
      <c r="I70" s="94"/>
      <c r="J70" s="21" t="s">
        <v>9</v>
      </c>
      <c r="K70" s="96"/>
      <c r="L70" s="23"/>
      <c r="M70" s="25">
        <f t="shared" si="3"/>
      </c>
      <c r="N70" s="98"/>
      <c r="O70" s="73">
        <f t="shared" si="4"/>
      </c>
    </row>
    <row r="71" spans="1:15" ht="21.75" customHeight="1">
      <c r="A71" s="20"/>
      <c r="B71" s="54">
        <f t="shared" si="0"/>
        <v>40845</v>
      </c>
      <c r="C71" s="21" t="s">
        <v>6</v>
      </c>
      <c r="D71" s="55">
        <f t="shared" si="1"/>
        <v>40845</v>
      </c>
      <c r="E71" s="22" t="s">
        <v>7</v>
      </c>
      <c r="F71" s="57">
        <f t="shared" si="2"/>
        <v>40845</v>
      </c>
      <c r="G71" s="23" t="s">
        <v>8</v>
      </c>
      <c r="H71" s="24"/>
      <c r="I71" s="94"/>
      <c r="J71" s="21" t="s">
        <v>9</v>
      </c>
      <c r="K71" s="96"/>
      <c r="L71" s="23"/>
      <c r="M71" s="25">
        <f t="shared" si="3"/>
      </c>
      <c r="N71" s="98"/>
      <c r="O71" s="73">
        <f t="shared" si="4"/>
      </c>
    </row>
    <row r="72" spans="1:15" ht="21.75" customHeight="1">
      <c r="A72" s="20"/>
      <c r="B72" s="54">
        <f t="shared" si="0"/>
        <v>40844</v>
      </c>
      <c r="C72" s="21" t="s">
        <v>6</v>
      </c>
      <c r="D72" s="55">
        <f t="shared" si="1"/>
        <v>40844</v>
      </c>
      <c r="E72" s="22" t="s">
        <v>7</v>
      </c>
      <c r="F72" s="57">
        <f t="shared" si="2"/>
        <v>40844</v>
      </c>
      <c r="G72" s="23" t="s">
        <v>8</v>
      </c>
      <c r="H72" s="24"/>
      <c r="I72" s="94"/>
      <c r="J72" s="21" t="s">
        <v>9</v>
      </c>
      <c r="K72" s="96"/>
      <c r="L72" s="23"/>
      <c r="M72" s="25">
        <f t="shared" si="3"/>
      </c>
      <c r="N72" s="98"/>
      <c r="O72" s="73">
        <f t="shared" si="4"/>
      </c>
    </row>
    <row r="73" spans="1:15" ht="21.75" customHeight="1">
      <c r="A73" s="20"/>
      <c r="B73" s="54">
        <f t="shared" si="0"/>
        <v>40843</v>
      </c>
      <c r="C73" s="21" t="s">
        <v>6</v>
      </c>
      <c r="D73" s="55">
        <f t="shared" si="1"/>
        <v>40843</v>
      </c>
      <c r="E73" s="22" t="s">
        <v>7</v>
      </c>
      <c r="F73" s="57">
        <f t="shared" si="2"/>
        <v>40843</v>
      </c>
      <c r="G73" s="23" t="s">
        <v>8</v>
      </c>
      <c r="H73" s="24"/>
      <c r="I73" s="94"/>
      <c r="J73" s="21" t="s">
        <v>9</v>
      </c>
      <c r="K73" s="96"/>
      <c r="L73" s="23"/>
      <c r="M73" s="25">
        <f t="shared" si="3"/>
      </c>
      <c r="N73" s="98"/>
      <c r="O73" s="73">
        <f t="shared" si="4"/>
      </c>
    </row>
    <row r="74" spans="1:15" ht="21.75" customHeight="1">
      <c r="A74" s="20"/>
      <c r="B74" s="54">
        <f aca="true" t="shared" si="5" ref="B74:B137">B73-1</f>
        <v>40842</v>
      </c>
      <c r="C74" s="21" t="s">
        <v>6</v>
      </c>
      <c r="D74" s="55">
        <f aca="true" t="shared" si="6" ref="D74:D137">D73-1</f>
        <v>40842</v>
      </c>
      <c r="E74" s="22" t="s">
        <v>7</v>
      </c>
      <c r="F74" s="57">
        <f aca="true" t="shared" si="7" ref="F74:F137">F73-1</f>
        <v>40842</v>
      </c>
      <c r="G74" s="23" t="s">
        <v>8</v>
      </c>
      <c r="H74" s="24"/>
      <c r="I74" s="94"/>
      <c r="J74" s="21" t="s">
        <v>9</v>
      </c>
      <c r="K74" s="96"/>
      <c r="L74" s="23"/>
      <c r="M74" s="25">
        <f aca="true" t="shared" si="8" ref="M74:M137">IF(OR(I74="",K74=""),"",K74-I74)</f>
      </c>
      <c r="N74" s="98"/>
      <c r="O74" s="73">
        <f aca="true" t="shared" si="9" ref="O74:O137">IF(M74="","",M74-N74)</f>
      </c>
    </row>
    <row r="75" spans="1:15" ht="21.75" customHeight="1">
      <c r="A75" s="20"/>
      <c r="B75" s="54">
        <f t="shared" si="5"/>
        <v>40841</v>
      </c>
      <c r="C75" s="21" t="s">
        <v>6</v>
      </c>
      <c r="D75" s="55">
        <f t="shared" si="6"/>
        <v>40841</v>
      </c>
      <c r="E75" s="22" t="s">
        <v>7</v>
      </c>
      <c r="F75" s="57">
        <f t="shared" si="7"/>
        <v>40841</v>
      </c>
      <c r="G75" s="23" t="s">
        <v>8</v>
      </c>
      <c r="H75" s="24"/>
      <c r="I75" s="94"/>
      <c r="J75" s="21" t="s">
        <v>9</v>
      </c>
      <c r="K75" s="96"/>
      <c r="L75" s="23"/>
      <c r="M75" s="25">
        <f t="shared" si="8"/>
      </c>
      <c r="N75" s="98"/>
      <c r="O75" s="73">
        <f t="shared" si="9"/>
      </c>
    </row>
    <row r="76" spans="1:15" ht="21.75" customHeight="1">
      <c r="A76" s="20"/>
      <c r="B76" s="54">
        <f t="shared" si="5"/>
        <v>40840</v>
      </c>
      <c r="C76" s="21" t="s">
        <v>6</v>
      </c>
      <c r="D76" s="55">
        <f t="shared" si="6"/>
        <v>40840</v>
      </c>
      <c r="E76" s="22" t="s">
        <v>7</v>
      </c>
      <c r="F76" s="57">
        <f t="shared" si="7"/>
        <v>40840</v>
      </c>
      <c r="G76" s="23" t="s">
        <v>8</v>
      </c>
      <c r="H76" s="24"/>
      <c r="I76" s="94"/>
      <c r="J76" s="21" t="s">
        <v>9</v>
      </c>
      <c r="K76" s="96"/>
      <c r="L76" s="23"/>
      <c r="M76" s="25">
        <f t="shared" si="8"/>
      </c>
      <c r="N76" s="98"/>
      <c r="O76" s="73">
        <f t="shared" si="9"/>
      </c>
    </row>
    <row r="77" spans="1:15" ht="21.75" customHeight="1">
      <c r="A77" s="20"/>
      <c r="B77" s="54">
        <f t="shared" si="5"/>
        <v>40839</v>
      </c>
      <c r="C77" s="21" t="s">
        <v>6</v>
      </c>
      <c r="D77" s="55">
        <f t="shared" si="6"/>
        <v>40839</v>
      </c>
      <c r="E77" s="22" t="s">
        <v>7</v>
      </c>
      <c r="F77" s="57">
        <f t="shared" si="7"/>
        <v>40839</v>
      </c>
      <c r="G77" s="23" t="s">
        <v>8</v>
      </c>
      <c r="H77" s="24"/>
      <c r="I77" s="94"/>
      <c r="J77" s="21" t="s">
        <v>9</v>
      </c>
      <c r="K77" s="96"/>
      <c r="L77" s="23"/>
      <c r="M77" s="25">
        <f t="shared" si="8"/>
      </c>
      <c r="N77" s="98"/>
      <c r="O77" s="73">
        <f t="shared" si="9"/>
      </c>
    </row>
    <row r="78" spans="1:15" ht="21.75" customHeight="1">
      <c r="A78" s="20"/>
      <c r="B78" s="54">
        <f t="shared" si="5"/>
        <v>40838</v>
      </c>
      <c r="C78" s="21" t="s">
        <v>6</v>
      </c>
      <c r="D78" s="55">
        <f t="shared" si="6"/>
        <v>40838</v>
      </c>
      <c r="E78" s="22" t="s">
        <v>7</v>
      </c>
      <c r="F78" s="57">
        <f t="shared" si="7"/>
        <v>40838</v>
      </c>
      <c r="G78" s="23" t="s">
        <v>8</v>
      </c>
      <c r="H78" s="24"/>
      <c r="I78" s="94"/>
      <c r="J78" s="21" t="s">
        <v>9</v>
      </c>
      <c r="K78" s="96"/>
      <c r="L78" s="23"/>
      <c r="M78" s="25">
        <f t="shared" si="8"/>
      </c>
      <c r="N78" s="98"/>
      <c r="O78" s="73">
        <f t="shared" si="9"/>
      </c>
    </row>
    <row r="79" spans="1:15" ht="21.75" customHeight="1">
      <c r="A79" s="20"/>
      <c r="B79" s="54">
        <f t="shared" si="5"/>
        <v>40837</v>
      </c>
      <c r="C79" s="21" t="s">
        <v>6</v>
      </c>
      <c r="D79" s="55">
        <f t="shared" si="6"/>
        <v>40837</v>
      </c>
      <c r="E79" s="22" t="s">
        <v>7</v>
      </c>
      <c r="F79" s="57">
        <f t="shared" si="7"/>
        <v>40837</v>
      </c>
      <c r="G79" s="23" t="s">
        <v>8</v>
      </c>
      <c r="H79" s="24"/>
      <c r="I79" s="94"/>
      <c r="J79" s="21" t="s">
        <v>9</v>
      </c>
      <c r="K79" s="96"/>
      <c r="L79" s="23"/>
      <c r="M79" s="25">
        <f t="shared" si="8"/>
      </c>
      <c r="N79" s="98"/>
      <c r="O79" s="73">
        <f t="shared" si="9"/>
      </c>
    </row>
    <row r="80" spans="1:15" ht="21.75" customHeight="1">
      <c r="A80" s="20"/>
      <c r="B80" s="54">
        <f t="shared" si="5"/>
        <v>40836</v>
      </c>
      <c r="C80" s="21" t="s">
        <v>6</v>
      </c>
      <c r="D80" s="55">
        <f t="shared" si="6"/>
        <v>40836</v>
      </c>
      <c r="E80" s="22" t="s">
        <v>7</v>
      </c>
      <c r="F80" s="57">
        <f t="shared" si="7"/>
        <v>40836</v>
      </c>
      <c r="G80" s="23" t="s">
        <v>8</v>
      </c>
      <c r="H80" s="24"/>
      <c r="I80" s="94"/>
      <c r="J80" s="21" t="s">
        <v>9</v>
      </c>
      <c r="K80" s="96"/>
      <c r="L80" s="23"/>
      <c r="M80" s="25">
        <f t="shared" si="8"/>
      </c>
      <c r="N80" s="98"/>
      <c r="O80" s="73">
        <f t="shared" si="9"/>
      </c>
    </row>
    <row r="81" spans="1:15" ht="21.75" customHeight="1">
      <c r="A81" s="20"/>
      <c r="B81" s="54">
        <f t="shared" si="5"/>
        <v>40835</v>
      </c>
      <c r="C81" s="21" t="s">
        <v>6</v>
      </c>
      <c r="D81" s="55">
        <f t="shared" si="6"/>
        <v>40835</v>
      </c>
      <c r="E81" s="22" t="s">
        <v>7</v>
      </c>
      <c r="F81" s="57">
        <f t="shared" si="7"/>
        <v>40835</v>
      </c>
      <c r="G81" s="23" t="s">
        <v>8</v>
      </c>
      <c r="H81" s="24"/>
      <c r="I81" s="94"/>
      <c r="J81" s="21" t="s">
        <v>9</v>
      </c>
      <c r="K81" s="96"/>
      <c r="L81" s="23"/>
      <c r="M81" s="25">
        <f t="shared" si="8"/>
      </c>
      <c r="N81" s="98"/>
      <c r="O81" s="73">
        <f t="shared" si="9"/>
      </c>
    </row>
    <row r="82" spans="1:15" ht="21.75" customHeight="1">
      <c r="A82" s="20"/>
      <c r="B82" s="54">
        <f t="shared" si="5"/>
        <v>40834</v>
      </c>
      <c r="C82" s="21" t="s">
        <v>6</v>
      </c>
      <c r="D82" s="55">
        <f t="shared" si="6"/>
        <v>40834</v>
      </c>
      <c r="E82" s="22" t="s">
        <v>7</v>
      </c>
      <c r="F82" s="57">
        <f t="shared" si="7"/>
        <v>40834</v>
      </c>
      <c r="G82" s="23" t="s">
        <v>8</v>
      </c>
      <c r="H82" s="24"/>
      <c r="I82" s="94"/>
      <c r="J82" s="21" t="s">
        <v>9</v>
      </c>
      <c r="K82" s="96"/>
      <c r="L82" s="23"/>
      <c r="M82" s="25">
        <f t="shared" si="8"/>
      </c>
      <c r="N82" s="98"/>
      <c r="O82" s="73">
        <f t="shared" si="9"/>
      </c>
    </row>
    <row r="83" spans="1:37" ht="21.75" customHeight="1">
      <c r="A83" s="20"/>
      <c r="B83" s="54">
        <f t="shared" si="5"/>
        <v>40833</v>
      </c>
      <c r="C83" s="21" t="s">
        <v>6</v>
      </c>
      <c r="D83" s="55">
        <f t="shared" si="6"/>
        <v>40833</v>
      </c>
      <c r="E83" s="22" t="s">
        <v>7</v>
      </c>
      <c r="F83" s="57">
        <f t="shared" si="7"/>
        <v>40833</v>
      </c>
      <c r="G83" s="23" t="s">
        <v>8</v>
      </c>
      <c r="H83" s="24"/>
      <c r="I83" s="94"/>
      <c r="J83" s="21" t="s">
        <v>9</v>
      </c>
      <c r="K83" s="96"/>
      <c r="L83" s="23"/>
      <c r="M83" s="25">
        <f t="shared" si="8"/>
      </c>
      <c r="N83" s="98"/>
      <c r="O83" s="73">
        <f t="shared" si="9"/>
      </c>
      <c r="AK83" s="3" t="s">
        <v>0</v>
      </c>
    </row>
    <row r="84" spans="1:15" ht="21.75" customHeight="1">
      <c r="A84" s="20"/>
      <c r="B84" s="54">
        <f t="shared" si="5"/>
        <v>40832</v>
      </c>
      <c r="C84" s="21" t="s">
        <v>6</v>
      </c>
      <c r="D84" s="55">
        <f t="shared" si="6"/>
        <v>40832</v>
      </c>
      <c r="E84" s="22" t="s">
        <v>7</v>
      </c>
      <c r="F84" s="57">
        <f t="shared" si="7"/>
        <v>40832</v>
      </c>
      <c r="G84" s="23" t="s">
        <v>8</v>
      </c>
      <c r="H84" s="24"/>
      <c r="I84" s="94"/>
      <c r="J84" s="21" t="s">
        <v>9</v>
      </c>
      <c r="K84" s="96"/>
      <c r="L84" s="23"/>
      <c r="M84" s="25">
        <f t="shared" si="8"/>
      </c>
      <c r="N84" s="98"/>
      <c r="O84" s="73">
        <f t="shared" si="9"/>
      </c>
    </row>
    <row r="85" spans="1:15" ht="21.75" customHeight="1">
      <c r="A85" s="20"/>
      <c r="B85" s="54">
        <f t="shared" si="5"/>
        <v>40831</v>
      </c>
      <c r="C85" s="21" t="s">
        <v>6</v>
      </c>
      <c r="D85" s="55">
        <f t="shared" si="6"/>
        <v>40831</v>
      </c>
      <c r="E85" s="22" t="s">
        <v>7</v>
      </c>
      <c r="F85" s="57">
        <f t="shared" si="7"/>
        <v>40831</v>
      </c>
      <c r="G85" s="23" t="s">
        <v>8</v>
      </c>
      <c r="H85" s="24"/>
      <c r="I85" s="94"/>
      <c r="J85" s="21" t="s">
        <v>9</v>
      </c>
      <c r="K85" s="96"/>
      <c r="L85" s="23"/>
      <c r="M85" s="25">
        <f t="shared" si="8"/>
      </c>
      <c r="N85" s="98"/>
      <c r="O85" s="73">
        <f t="shared" si="9"/>
      </c>
    </row>
    <row r="86" spans="1:15" ht="21.75" customHeight="1">
      <c r="A86" s="20"/>
      <c r="B86" s="54">
        <f t="shared" si="5"/>
        <v>40830</v>
      </c>
      <c r="C86" s="21" t="s">
        <v>6</v>
      </c>
      <c r="D86" s="55">
        <f t="shared" si="6"/>
        <v>40830</v>
      </c>
      <c r="E86" s="22" t="s">
        <v>7</v>
      </c>
      <c r="F86" s="57">
        <f t="shared" si="7"/>
        <v>40830</v>
      </c>
      <c r="G86" s="23" t="s">
        <v>8</v>
      </c>
      <c r="H86" s="24"/>
      <c r="I86" s="94"/>
      <c r="J86" s="21" t="s">
        <v>9</v>
      </c>
      <c r="K86" s="96"/>
      <c r="L86" s="23"/>
      <c r="M86" s="25">
        <f t="shared" si="8"/>
      </c>
      <c r="N86" s="98"/>
      <c r="O86" s="73">
        <f t="shared" si="9"/>
      </c>
    </row>
    <row r="87" spans="1:15" ht="21.75" customHeight="1">
      <c r="A87" s="20"/>
      <c r="B87" s="54">
        <f t="shared" si="5"/>
        <v>40829</v>
      </c>
      <c r="C87" s="21" t="s">
        <v>6</v>
      </c>
      <c r="D87" s="55">
        <f t="shared" si="6"/>
        <v>40829</v>
      </c>
      <c r="E87" s="22" t="s">
        <v>7</v>
      </c>
      <c r="F87" s="57">
        <f t="shared" si="7"/>
        <v>40829</v>
      </c>
      <c r="G87" s="23" t="s">
        <v>8</v>
      </c>
      <c r="H87" s="24"/>
      <c r="I87" s="94"/>
      <c r="J87" s="21" t="s">
        <v>9</v>
      </c>
      <c r="K87" s="96"/>
      <c r="L87" s="23"/>
      <c r="M87" s="25">
        <f t="shared" si="8"/>
      </c>
      <c r="N87" s="98"/>
      <c r="O87" s="73">
        <f t="shared" si="9"/>
      </c>
    </row>
    <row r="88" spans="1:15" ht="21.75" customHeight="1">
      <c r="A88" s="20"/>
      <c r="B88" s="54">
        <f t="shared" si="5"/>
        <v>40828</v>
      </c>
      <c r="C88" s="21" t="s">
        <v>6</v>
      </c>
      <c r="D88" s="55">
        <f t="shared" si="6"/>
        <v>40828</v>
      </c>
      <c r="E88" s="22" t="s">
        <v>7</v>
      </c>
      <c r="F88" s="57">
        <f t="shared" si="7"/>
        <v>40828</v>
      </c>
      <c r="G88" s="23" t="s">
        <v>8</v>
      </c>
      <c r="H88" s="24"/>
      <c r="I88" s="94"/>
      <c r="J88" s="21" t="s">
        <v>9</v>
      </c>
      <c r="K88" s="96"/>
      <c r="L88" s="23"/>
      <c r="M88" s="25">
        <f t="shared" si="8"/>
      </c>
      <c r="N88" s="98"/>
      <c r="O88" s="73">
        <f t="shared" si="9"/>
      </c>
    </row>
    <row r="89" spans="1:15" ht="21.75" customHeight="1">
      <c r="A89" s="20"/>
      <c r="B89" s="54">
        <f t="shared" si="5"/>
        <v>40827</v>
      </c>
      <c r="C89" s="21" t="s">
        <v>6</v>
      </c>
      <c r="D89" s="55">
        <f t="shared" si="6"/>
        <v>40827</v>
      </c>
      <c r="E89" s="22" t="s">
        <v>7</v>
      </c>
      <c r="F89" s="57">
        <f t="shared" si="7"/>
        <v>40827</v>
      </c>
      <c r="G89" s="23" t="s">
        <v>8</v>
      </c>
      <c r="H89" s="24"/>
      <c r="I89" s="94"/>
      <c r="J89" s="21" t="s">
        <v>9</v>
      </c>
      <c r="K89" s="96"/>
      <c r="L89" s="23"/>
      <c r="M89" s="25">
        <f t="shared" si="8"/>
      </c>
      <c r="N89" s="98"/>
      <c r="O89" s="73">
        <f t="shared" si="9"/>
      </c>
    </row>
    <row r="90" spans="1:15" ht="21.75" customHeight="1">
      <c r="A90" s="20"/>
      <c r="B90" s="54">
        <f t="shared" si="5"/>
        <v>40826</v>
      </c>
      <c r="C90" s="21" t="s">
        <v>6</v>
      </c>
      <c r="D90" s="55">
        <f t="shared" si="6"/>
        <v>40826</v>
      </c>
      <c r="E90" s="22" t="s">
        <v>7</v>
      </c>
      <c r="F90" s="57">
        <f t="shared" si="7"/>
        <v>40826</v>
      </c>
      <c r="G90" s="23" t="s">
        <v>8</v>
      </c>
      <c r="H90" s="24"/>
      <c r="I90" s="94"/>
      <c r="J90" s="21" t="s">
        <v>9</v>
      </c>
      <c r="K90" s="96"/>
      <c r="L90" s="23"/>
      <c r="M90" s="25">
        <f t="shared" si="8"/>
      </c>
      <c r="N90" s="98"/>
      <c r="O90" s="73">
        <f t="shared" si="9"/>
      </c>
    </row>
    <row r="91" spans="1:15" ht="21.75" customHeight="1">
      <c r="A91" s="20"/>
      <c r="B91" s="54">
        <f t="shared" si="5"/>
        <v>40825</v>
      </c>
      <c r="C91" s="21" t="s">
        <v>6</v>
      </c>
      <c r="D91" s="55">
        <f t="shared" si="6"/>
        <v>40825</v>
      </c>
      <c r="E91" s="22" t="s">
        <v>7</v>
      </c>
      <c r="F91" s="57">
        <f t="shared" si="7"/>
        <v>40825</v>
      </c>
      <c r="G91" s="23" t="s">
        <v>8</v>
      </c>
      <c r="H91" s="24"/>
      <c r="I91" s="94"/>
      <c r="J91" s="21" t="s">
        <v>9</v>
      </c>
      <c r="K91" s="96"/>
      <c r="L91" s="23"/>
      <c r="M91" s="25">
        <f t="shared" si="8"/>
      </c>
      <c r="N91" s="98"/>
      <c r="O91" s="73">
        <f t="shared" si="9"/>
      </c>
    </row>
    <row r="92" spans="1:15" ht="21.75" customHeight="1">
      <c r="A92" s="20"/>
      <c r="B92" s="54">
        <f t="shared" si="5"/>
        <v>40824</v>
      </c>
      <c r="C92" s="21" t="s">
        <v>6</v>
      </c>
      <c r="D92" s="55">
        <f t="shared" si="6"/>
        <v>40824</v>
      </c>
      <c r="E92" s="22" t="s">
        <v>7</v>
      </c>
      <c r="F92" s="57">
        <f t="shared" si="7"/>
        <v>40824</v>
      </c>
      <c r="G92" s="23" t="s">
        <v>8</v>
      </c>
      <c r="H92" s="24"/>
      <c r="I92" s="94"/>
      <c r="J92" s="21" t="s">
        <v>9</v>
      </c>
      <c r="K92" s="96"/>
      <c r="L92" s="23"/>
      <c r="M92" s="25">
        <f t="shared" si="8"/>
      </c>
      <c r="N92" s="98"/>
      <c r="O92" s="73">
        <f t="shared" si="9"/>
      </c>
    </row>
    <row r="93" spans="1:15" ht="21.75" customHeight="1">
      <c r="A93" s="20"/>
      <c r="B93" s="54">
        <f t="shared" si="5"/>
        <v>40823</v>
      </c>
      <c r="C93" s="21" t="s">
        <v>6</v>
      </c>
      <c r="D93" s="55">
        <f t="shared" si="6"/>
        <v>40823</v>
      </c>
      <c r="E93" s="22" t="s">
        <v>7</v>
      </c>
      <c r="F93" s="57">
        <f t="shared" si="7"/>
        <v>40823</v>
      </c>
      <c r="G93" s="23" t="s">
        <v>8</v>
      </c>
      <c r="H93" s="24"/>
      <c r="I93" s="94"/>
      <c r="J93" s="21" t="s">
        <v>9</v>
      </c>
      <c r="K93" s="96"/>
      <c r="L93" s="23"/>
      <c r="M93" s="25">
        <f t="shared" si="8"/>
      </c>
      <c r="N93" s="98"/>
      <c r="O93" s="73">
        <f t="shared" si="9"/>
      </c>
    </row>
    <row r="94" spans="1:15" ht="21.75" customHeight="1">
      <c r="A94" s="20"/>
      <c r="B94" s="54">
        <f t="shared" si="5"/>
        <v>40822</v>
      </c>
      <c r="C94" s="21" t="s">
        <v>6</v>
      </c>
      <c r="D94" s="55">
        <f t="shared" si="6"/>
        <v>40822</v>
      </c>
      <c r="E94" s="22" t="s">
        <v>7</v>
      </c>
      <c r="F94" s="57">
        <f t="shared" si="7"/>
        <v>40822</v>
      </c>
      <c r="G94" s="23" t="s">
        <v>8</v>
      </c>
      <c r="H94" s="24"/>
      <c r="I94" s="94"/>
      <c r="J94" s="21" t="s">
        <v>9</v>
      </c>
      <c r="K94" s="96"/>
      <c r="L94" s="23"/>
      <c r="M94" s="25">
        <f t="shared" si="8"/>
      </c>
      <c r="N94" s="98"/>
      <c r="O94" s="73">
        <f t="shared" si="9"/>
      </c>
    </row>
    <row r="95" spans="1:15" ht="21.75" customHeight="1">
      <c r="A95" s="20"/>
      <c r="B95" s="54">
        <f t="shared" si="5"/>
        <v>40821</v>
      </c>
      <c r="C95" s="21" t="s">
        <v>6</v>
      </c>
      <c r="D95" s="55">
        <f t="shared" si="6"/>
        <v>40821</v>
      </c>
      <c r="E95" s="22" t="s">
        <v>7</v>
      </c>
      <c r="F95" s="57">
        <f t="shared" si="7"/>
        <v>40821</v>
      </c>
      <c r="G95" s="23" t="s">
        <v>8</v>
      </c>
      <c r="H95" s="24"/>
      <c r="I95" s="94"/>
      <c r="J95" s="21" t="s">
        <v>9</v>
      </c>
      <c r="K95" s="96"/>
      <c r="L95" s="23"/>
      <c r="M95" s="25">
        <f t="shared" si="8"/>
      </c>
      <c r="N95" s="98"/>
      <c r="O95" s="73">
        <f t="shared" si="9"/>
      </c>
    </row>
    <row r="96" spans="1:15" ht="21.75" customHeight="1">
      <c r="A96" s="20"/>
      <c r="B96" s="54">
        <f t="shared" si="5"/>
        <v>40820</v>
      </c>
      <c r="C96" s="21" t="s">
        <v>6</v>
      </c>
      <c r="D96" s="55">
        <f t="shared" si="6"/>
        <v>40820</v>
      </c>
      <c r="E96" s="22" t="s">
        <v>7</v>
      </c>
      <c r="F96" s="57">
        <f t="shared" si="7"/>
        <v>40820</v>
      </c>
      <c r="G96" s="23" t="s">
        <v>8</v>
      </c>
      <c r="H96" s="24"/>
      <c r="I96" s="94"/>
      <c r="J96" s="21" t="s">
        <v>9</v>
      </c>
      <c r="K96" s="96"/>
      <c r="L96" s="23"/>
      <c r="M96" s="25">
        <f t="shared" si="8"/>
      </c>
      <c r="N96" s="98"/>
      <c r="O96" s="73">
        <f t="shared" si="9"/>
      </c>
    </row>
    <row r="97" spans="1:15" ht="21.75" customHeight="1">
      <c r="A97" s="20"/>
      <c r="B97" s="54">
        <f t="shared" si="5"/>
        <v>40819</v>
      </c>
      <c r="C97" s="21" t="s">
        <v>6</v>
      </c>
      <c r="D97" s="55">
        <f t="shared" si="6"/>
        <v>40819</v>
      </c>
      <c r="E97" s="22" t="s">
        <v>7</v>
      </c>
      <c r="F97" s="57">
        <f t="shared" si="7"/>
        <v>40819</v>
      </c>
      <c r="G97" s="23" t="s">
        <v>8</v>
      </c>
      <c r="H97" s="24"/>
      <c r="I97" s="94"/>
      <c r="J97" s="21" t="s">
        <v>9</v>
      </c>
      <c r="K97" s="96"/>
      <c r="L97" s="23"/>
      <c r="M97" s="25">
        <f t="shared" si="8"/>
      </c>
      <c r="N97" s="98"/>
      <c r="O97" s="73">
        <f t="shared" si="9"/>
      </c>
    </row>
    <row r="98" spans="1:15" ht="21.75" customHeight="1">
      <c r="A98" s="20"/>
      <c r="B98" s="54">
        <f t="shared" si="5"/>
        <v>40818</v>
      </c>
      <c r="C98" s="21" t="s">
        <v>6</v>
      </c>
      <c r="D98" s="55">
        <f t="shared" si="6"/>
        <v>40818</v>
      </c>
      <c r="E98" s="22" t="s">
        <v>7</v>
      </c>
      <c r="F98" s="57">
        <f t="shared" si="7"/>
        <v>40818</v>
      </c>
      <c r="G98" s="23" t="s">
        <v>8</v>
      </c>
      <c r="H98" s="24"/>
      <c r="I98" s="94"/>
      <c r="J98" s="21" t="s">
        <v>9</v>
      </c>
      <c r="K98" s="96"/>
      <c r="L98" s="23"/>
      <c r="M98" s="25">
        <f t="shared" si="8"/>
      </c>
      <c r="N98" s="98"/>
      <c r="O98" s="73">
        <f t="shared" si="9"/>
      </c>
    </row>
    <row r="99" spans="1:15" ht="21.75" customHeight="1">
      <c r="A99" s="20"/>
      <c r="B99" s="54">
        <f t="shared" si="5"/>
        <v>40817</v>
      </c>
      <c r="C99" s="21" t="s">
        <v>6</v>
      </c>
      <c r="D99" s="55">
        <f t="shared" si="6"/>
        <v>40817</v>
      </c>
      <c r="E99" s="22" t="s">
        <v>7</v>
      </c>
      <c r="F99" s="57">
        <f t="shared" si="7"/>
        <v>40817</v>
      </c>
      <c r="G99" s="23" t="s">
        <v>8</v>
      </c>
      <c r="H99" s="24"/>
      <c r="I99" s="94"/>
      <c r="J99" s="21" t="s">
        <v>9</v>
      </c>
      <c r="K99" s="96"/>
      <c r="L99" s="23"/>
      <c r="M99" s="25">
        <f t="shared" si="8"/>
      </c>
      <c r="N99" s="98"/>
      <c r="O99" s="73">
        <f t="shared" si="9"/>
      </c>
    </row>
    <row r="100" spans="1:15" ht="21.75" customHeight="1">
      <c r="A100" s="20"/>
      <c r="B100" s="54">
        <f t="shared" si="5"/>
        <v>40816</v>
      </c>
      <c r="C100" s="21" t="s">
        <v>6</v>
      </c>
      <c r="D100" s="55">
        <f t="shared" si="6"/>
        <v>40816</v>
      </c>
      <c r="E100" s="22" t="s">
        <v>7</v>
      </c>
      <c r="F100" s="57">
        <f t="shared" si="7"/>
        <v>40816</v>
      </c>
      <c r="G100" s="23" t="s">
        <v>8</v>
      </c>
      <c r="H100" s="24"/>
      <c r="I100" s="94"/>
      <c r="J100" s="21" t="s">
        <v>9</v>
      </c>
      <c r="K100" s="96"/>
      <c r="L100" s="23"/>
      <c r="M100" s="25">
        <f t="shared" si="8"/>
      </c>
      <c r="N100" s="98"/>
      <c r="O100" s="73">
        <f t="shared" si="9"/>
      </c>
    </row>
    <row r="101" spans="1:15" ht="21.75" customHeight="1">
      <c r="A101" s="20"/>
      <c r="B101" s="54">
        <f t="shared" si="5"/>
        <v>40815</v>
      </c>
      <c r="C101" s="21" t="s">
        <v>6</v>
      </c>
      <c r="D101" s="55">
        <f t="shared" si="6"/>
        <v>40815</v>
      </c>
      <c r="E101" s="22" t="s">
        <v>7</v>
      </c>
      <c r="F101" s="57">
        <f t="shared" si="7"/>
        <v>40815</v>
      </c>
      <c r="G101" s="23" t="s">
        <v>8</v>
      </c>
      <c r="H101" s="24"/>
      <c r="I101" s="94"/>
      <c r="J101" s="21" t="s">
        <v>9</v>
      </c>
      <c r="K101" s="96"/>
      <c r="L101" s="23"/>
      <c r="M101" s="25">
        <f t="shared" si="8"/>
      </c>
      <c r="N101" s="98"/>
      <c r="O101" s="73">
        <f t="shared" si="9"/>
      </c>
    </row>
    <row r="102" spans="1:15" ht="21.75" customHeight="1">
      <c r="A102" s="20"/>
      <c r="B102" s="54">
        <f t="shared" si="5"/>
        <v>40814</v>
      </c>
      <c r="C102" s="21" t="s">
        <v>6</v>
      </c>
      <c r="D102" s="55">
        <f t="shared" si="6"/>
        <v>40814</v>
      </c>
      <c r="E102" s="22" t="s">
        <v>7</v>
      </c>
      <c r="F102" s="57">
        <f t="shared" si="7"/>
        <v>40814</v>
      </c>
      <c r="G102" s="23" t="s">
        <v>8</v>
      </c>
      <c r="H102" s="24"/>
      <c r="I102" s="94"/>
      <c r="J102" s="21" t="s">
        <v>9</v>
      </c>
      <c r="K102" s="96"/>
      <c r="L102" s="23"/>
      <c r="M102" s="25">
        <f t="shared" si="8"/>
      </c>
      <c r="N102" s="98"/>
      <c r="O102" s="73">
        <f t="shared" si="9"/>
      </c>
    </row>
    <row r="103" spans="1:15" ht="21.75" customHeight="1">
      <c r="A103" s="20"/>
      <c r="B103" s="54">
        <f t="shared" si="5"/>
        <v>40813</v>
      </c>
      <c r="C103" s="21" t="s">
        <v>6</v>
      </c>
      <c r="D103" s="55">
        <f t="shared" si="6"/>
        <v>40813</v>
      </c>
      <c r="E103" s="22" t="s">
        <v>7</v>
      </c>
      <c r="F103" s="57">
        <f t="shared" si="7"/>
        <v>40813</v>
      </c>
      <c r="G103" s="23" t="s">
        <v>8</v>
      </c>
      <c r="H103" s="24"/>
      <c r="I103" s="94"/>
      <c r="J103" s="21" t="s">
        <v>9</v>
      </c>
      <c r="K103" s="96"/>
      <c r="L103" s="23"/>
      <c r="M103" s="25">
        <f t="shared" si="8"/>
      </c>
      <c r="N103" s="98"/>
      <c r="O103" s="73">
        <f t="shared" si="9"/>
      </c>
    </row>
    <row r="104" spans="1:15" ht="21.75" customHeight="1">
      <c r="A104" s="20"/>
      <c r="B104" s="54">
        <f t="shared" si="5"/>
        <v>40812</v>
      </c>
      <c r="C104" s="21" t="s">
        <v>6</v>
      </c>
      <c r="D104" s="55">
        <f t="shared" si="6"/>
        <v>40812</v>
      </c>
      <c r="E104" s="22" t="s">
        <v>7</v>
      </c>
      <c r="F104" s="57">
        <f t="shared" si="7"/>
        <v>40812</v>
      </c>
      <c r="G104" s="23" t="s">
        <v>8</v>
      </c>
      <c r="H104" s="24"/>
      <c r="I104" s="94"/>
      <c r="J104" s="21" t="s">
        <v>9</v>
      </c>
      <c r="K104" s="96"/>
      <c r="L104" s="23"/>
      <c r="M104" s="25">
        <f t="shared" si="8"/>
      </c>
      <c r="N104" s="98"/>
      <c r="O104" s="73">
        <f t="shared" si="9"/>
      </c>
    </row>
    <row r="105" spans="1:15" ht="21.75" customHeight="1">
      <c r="A105" s="20"/>
      <c r="B105" s="54">
        <f t="shared" si="5"/>
        <v>40811</v>
      </c>
      <c r="C105" s="21" t="s">
        <v>6</v>
      </c>
      <c r="D105" s="55">
        <f t="shared" si="6"/>
        <v>40811</v>
      </c>
      <c r="E105" s="22" t="s">
        <v>7</v>
      </c>
      <c r="F105" s="57">
        <f t="shared" si="7"/>
        <v>40811</v>
      </c>
      <c r="G105" s="23" t="s">
        <v>8</v>
      </c>
      <c r="H105" s="24"/>
      <c r="I105" s="94"/>
      <c r="J105" s="21" t="s">
        <v>9</v>
      </c>
      <c r="K105" s="96"/>
      <c r="L105" s="23"/>
      <c r="M105" s="25">
        <f t="shared" si="8"/>
      </c>
      <c r="N105" s="98"/>
      <c r="O105" s="73">
        <f t="shared" si="9"/>
      </c>
    </row>
    <row r="106" spans="1:15" ht="21.75" customHeight="1">
      <c r="A106" s="20"/>
      <c r="B106" s="54">
        <f t="shared" si="5"/>
        <v>40810</v>
      </c>
      <c r="C106" s="21" t="s">
        <v>6</v>
      </c>
      <c r="D106" s="55">
        <f t="shared" si="6"/>
        <v>40810</v>
      </c>
      <c r="E106" s="22" t="s">
        <v>7</v>
      </c>
      <c r="F106" s="57">
        <f t="shared" si="7"/>
        <v>40810</v>
      </c>
      <c r="G106" s="23" t="s">
        <v>8</v>
      </c>
      <c r="H106" s="24"/>
      <c r="I106" s="94"/>
      <c r="J106" s="21" t="s">
        <v>9</v>
      </c>
      <c r="K106" s="96"/>
      <c r="L106" s="23"/>
      <c r="M106" s="25">
        <f t="shared" si="8"/>
      </c>
      <c r="N106" s="98"/>
      <c r="O106" s="73">
        <f t="shared" si="9"/>
      </c>
    </row>
    <row r="107" spans="1:15" ht="21.75" customHeight="1">
      <c r="A107" s="20"/>
      <c r="B107" s="54">
        <f t="shared" si="5"/>
        <v>40809</v>
      </c>
      <c r="C107" s="21" t="s">
        <v>6</v>
      </c>
      <c r="D107" s="55">
        <f t="shared" si="6"/>
        <v>40809</v>
      </c>
      <c r="E107" s="22" t="s">
        <v>7</v>
      </c>
      <c r="F107" s="57">
        <f t="shared" si="7"/>
        <v>40809</v>
      </c>
      <c r="G107" s="23" t="s">
        <v>8</v>
      </c>
      <c r="H107" s="24"/>
      <c r="I107" s="94"/>
      <c r="J107" s="21" t="s">
        <v>9</v>
      </c>
      <c r="K107" s="96"/>
      <c r="L107" s="23"/>
      <c r="M107" s="25">
        <f t="shared" si="8"/>
      </c>
      <c r="N107" s="98"/>
      <c r="O107" s="73">
        <f t="shared" si="9"/>
      </c>
    </row>
    <row r="108" spans="1:15" ht="21.75" customHeight="1">
      <c r="A108" s="20"/>
      <c r="B108" s="54">
        <f t="shared" si="5"/>
        <v>40808</v>
      </c>
      <c r="C108" s="21" t="s">
        <v>6</v>
      </c>
      <c r="D108" s="55">
        <f t="shared" si="6"/>
        <v>40808</v>
      </c>
      <c r="E108" s="22" t="s">
        <v>7</v>
      </c>
      <c r="F108" s="57">
        <f t="shared" si="7"/>
        <v>40808</v>
      </c>
      <c r="G108" s="23" t="s">
        <v>8</v>
      </c>
      <c r="H108" s="24"/>
      <c r="I108" s="94"/>
      <c r="J108" s="21" t="s">
        <v>9</v>
      </c>
      <c r="K108" s="96"/>
      <c r="L108" s="23"/>
      <c r="M108" s="25">
        <f t="shared" si="8"/>
      </c>
      <c r="N108" s="98"/>
      <c r="O108" s="73">
        <f t="shared" si="9"/>
      </c>
    </row>
    <row r="109" spans="1:15" ht="21.75" customHeight="1">
      <c r="A109" s="20"/>
      <c r="B109" s="54">
        <f t="shared" si="5"/>
        <v>40807</v>
      </c>
      <c r="C109" s="21" t="s">
        <v>6</v>
      </c>
      <c r="D109" s="55">
        <f t="shared" si="6"/>
        <v>40807</v>
      </c>
      <c r="E109" s="22" t="s">
        <v>7</v>
      </c>
      <c r="F109" s="57">
        <f t="shared" si="7"/>
        <v>40807</v>
      </c>
      <c r="G109" s="23" t="s">
        <v>8</v>
      </c>
      <c r="H109" s="24"/>
      <c r="I109" s="94"/>
      <c r="J109" s="21" t="s">
        <v>9</v>
      </c>
      <c r="K109" s="96"/>
      <c r="L109" s="23"/>
      <c r="M109" s="25">
        <f t="shared" si="8"/>
      </c>
      <c r="N109" s="98"/>
      <c r="O109" s="73">
        <f t="shared" si="9"/>
      </c>
    </row>
    <row r="110" spans="1:15" ht="21.75" customHeight="1">
      <c r="A110" s="20"/>
      <c r="B110" s="54">
        <f t="shared" si="5"/>
        <v>40806</v>
      </c>
      <c r="C110" s="21" t="s">
        <v>6</v>
      </c>
      <c r="D110" s="55">
        <f t="shared" si="6"/>
        <v>40806</v>
      </c>
      <c r="E110" s="22" t="s">
        <v>7</v>
      </c>
      <c r="F110" s="57">
        <f t="shared" si="7"/>
        <v>40806</v>
      </c>
      <c r="G110" s="23" t="s">
        <v>8</v>
      </c>
      <c r="H110" s="24"/>
      <c r="I110" s="94"/>
      <c r="J110" s="21" t="s">
        <v>9</v>
      </c>
      <c r="K110" s="96"/>
      <c r="L110" s="23"/>
      <c r="M110" s="25">
        <f t="shared" si="8"/>
      </c>
      <c r="N110" s="98"/>
      <c r="O110" s="73">
        <f t="shared" si="9"/>
      </c>
    </row>
    <row r="111" spans="1:15" ht="21.75" customHeight="1">
      <c r="A111" s="20"/>
      <c r="B111" s="54">
        <f t="shared" si="5"/>
        <v>40805</v>
      </c>
      <c r="C111" s="21" t="s">
        <v>6</v>
      </c>
      <c r="D111" s="55">
        <f t="shared" si="6"/>
        <v>40805</v>
      </c>
      <c r="E111" s="22" t="s">
        <v>7</v>
      </c>
      <c r="F111" s="57">
        <f t="shared" si="7"/>
        <v>40805</v>
      </c>
      <c r="G111" s="23" t="s">
        <v>8</v>
      </c>
      <c r="H111" s="24"/>
      <c r="I111" s="94"/>
      <c r="J111" s="21" t="s">
        <v>9</v>
      </c>
      <c r="K111" s="96"/>
      <c r="L111" s="23"/>
      <c r="M111" s="25">
        <f t="shared" si="8"/>
      </c>
      <c r="N111" s="98"/>
      <c r="O111" s="73">
        <f t="shared" si="9"/>
      </c>
    </row>
    <row r="112" spans="1:15" ht="21.75" customHeight="1">
      <c r="A112" s="20"/>
      <c r="B112" s="54">
        <f t="shared" si="5"/>
        <v>40804</v>
      </c>
      <c r="C112" s="21" t="s">
        <v>6</v>
      </c>
      <c r="D112" s="55">
        <f t="shared" si="6"/>
        <v>40804</v>
      </c>
      <c r="E112" s="22" t="s">
        <v>7</v>
      </c>
      <c r="F112" s="57">
        <f t="shared" si="7"/>
        <v>40804</v>
      </c>
      <c r="G112" s="23" t="s">
        <v>8</v>
      </c>
      <c r="H112" s="24"/>
      <c r="I112" s="94"/>
      <c r="J112" s="21" t="s">
        <v>9</v>
      </c>
      <c r="K112" s="96"/>
      <c r="L112" s="23"/>
      <c r="M112" s="25">
        <f t="shared" si="8"/>
      </c>
      <c r="N112" s="98"/>
      <c r="O112" s="73">
        <f t="shared" si="9"/>
      </c>
    </row>
    <row r="113" spans="1:37" ht="21.75" customHeight="1">
      <c r="A113" s="20"/>
      <c r="B113" s="54">
        <f t="shared" si="5"/>
        <v>40803</v>
      </c>
      <c r="C113" s="21" t="s">
        <v>6</v>
      </c>
      <c r="D113" s="55">
        <f t="shared" si="6"/>
        <v>40803</v>
      </c>
      <c r="E113" s="22" t="s">
        <v>7</v>
      </c>
      <c r="F113" s="57">
        <f t="shared" si="7"/>
        <v>40803</v>
      </c>
      <c r="G113" s="23" t="s">
        <v>8</v>
      </c>
      <c r="H113" s="24"/>
      <c r="I113" s="94"/>
      <c r="J113" s="21" t="s">
        <v>9</v>
      </c>
      <c r="K113" s="96"/>
      <c r="L113" s="23"/>
      <c r="M113" s="25">
        <f t="shared" si="8"/>
      </c>
      <c r="N113" s="98"/>
      <c r="O113" s="73">
        <f t="shared" si="9"/>
      </c>
      <c r="AK113" s="3" t="s">
        <v>0</v>
      </c>
    </row>
    <row r="114" spans="1:15" ht="21.75" customHeight="1">
      <c r="A114" s="20"/>
      <c r="B114" s="54">
        <f t="shared" si="5"/>
        <v>40802</v>
      </c>
      <c r="C114" s="21" t="s">
        <v>6</v>
      </c>
      <c r="D114" s="55">
        <f t="shared" si="6"/>
        <v>40802</v>
      </c>
      <c r="E114" s="22" t="s">
        <v>7</v>
      </c>
      <c r="F114" s="57">
        <f t="shared" si="7"/>
        <v>40802</v>
      </c>
      <c r="G114" s="23" t="s">
        <v>8</v>
      </c>
      <c r="H114" s="24"/>
      <c r="I114" s="94"/>
      <c r="J114" s="21" t="s">
        <v>9</v>
      </c>
      <c r="K114" s="96"/>
      <c r="L114" s="23"/>
      <c r="M114" s="25">
        <f t="shared" si="8"/>
      </c>
      <c r="N114" s="98"/>
      <c r="O114" s="73">
        <f t="shared" si="9"/>
      </c>
    </row>
    <row r="115" spans="1:15" ht="21.75" customHeight="1">
      <c r="A115" s="20"/>
      <c r="B115" s="54">
        <f t="shared" si="5"/>
        <v>40801</v>
      </c>
      <c r="C115" s="21" t="s">
        <v>6</v>
      </c>
      <c r="D115" s="55">
        <f t="shared" si="6"/>
        <v>40801</v>
      </c>
      <c r="E115" s="22" t="s">
        <v>7</v>
      </c>
      <c r="F115" s="57">
        <f t="shared" si="7"/>
        <v>40801</v>
      </c>
      <c r="G115" s="23" t="s">
        <v>8</v>
      </c>
      <c r="H115" s="24"/>
      <c r="I115" s="94"/>
      <c r="J115" s="21" t="s">
        <v>9</v>
      </c>
      <c r="K115" s="96"/>
      <c r="L115" s="23"/>
      <c r="M115" s="25">
        <f t="shared" si="8"/>
      </c>
      <c r="N115" s="98"/>
      <c r="O115" s="73">
        <f t="shared" si="9"/>
      </c>
    </row>
    <row r="116" spans="1:15" ht="21.75" customHeight="1">
      <c r="A116" s="20"/>
      <c r="B116" s="54">
        <f t="shared" si="5"/>
        <v>40800</v>
      </c>
      <c r="C116" s="21" t="s">
        <v>6</v>
      </c>
      <c r="D116" s="55">
        <f t="shared" si="6"/>
        <v>40800</v>
      </c>
      <c r="E116" s="22" t="s">
        <v>7</v>
      </c>
      <c r="F116" s="57">
        <f t="shared" si="7"/>
        <v>40800</v>
      </c>
      <c r="G116" s="23" t="s">
        <v>8</v>
      </c>
      <c r="H116" s="24"/>
      <c r="I116" s="94"/>
      <c r="J116" s="21" t="s">
        <v>9</v>
      </c>
      <c r="K116" s="96"/>
      <c r="L116" s="23"/>
      <c r="M116" s="25">
        <f t="shared" si="8"/>
      </c>
      <c r="N116" s="98"/>
      <c r="O116" s="73">
        <f t="shared" si="9"/>
      </c>
    </row>
    <row r="117" spans="1:15" ht="21.75" customHeight="1">
      <c r="A117" s="20"/>
      <c r="B117" s="54">
        <f t="shared" si="5"/>
        <v>40799</v>
      </c>
      <c r="C117" s="21" t="s">
        <v>6</v>
      </c>
      <c r="D117" s="55">
        <f t="shared" si="6"/>
        <v>40799</v>
      </c>
      <c r="E117" s="22" t="s">
        <v>7</v>
      </c>
      <c r="F117" s="57">
        <f t="shared" si="7"/>
        <v>40799</v>
      </c>
      <c r="G117" s="23" t="s">
        <v>8</v>
      </c>
      <c r="H117" s="24"/>
      <c r="I117" s="94"/>
      <c r="J117" s="21" t="s">
        <v>9</v>
      </c>
      <c r="K117" s="96"/>
      <c r="L117" s="23"/>
      <c r="M117" s="25">
        <f t="shared" si="8"/>
      </c>
      <c r="N117" s="98"/>
      <c r="O117" s="73">
        <f t="shared" si="9"/>
      </c>
    </row>
    <row r="118" spans="1:15" ht="21.75" customHeight="1">
      <c r="A118" s="20"/>
      <c r="B118" s="54">
        <f t="shared" si="5"/>
        <v>40798</v>
      </c>
      <c r="C118" s="21" t="s">
        <v>6</v>
      </c>
      <c r="D118" s="55">
        <f t="shared" si="6"/>
        <v>40798</v>
      </c>
      <c r="E118" s="22" t="s">
        <v>7</v>
      </c>
      <c r="F118" s="57">
        <f t="shared" si="7"/>
        <v>40798</v>
      </c>
      <c r="G118" s="23" t="s">
        <v>8</v>
      </c>
      <c r="H118" s="24"/>
      <c r="I118" s="94"/>
      <c r="J118" s="21" t="s">
        <v>9</v>
      </c>
      <c r="K118" s="96"/>
      <c r="L118" s="23"/>
      <c r="M118" s="25">
        <f t="shared" si="8"/>
      </c>
      <c r="N118" s="98"/>
      <c r="O118" s="73">
        <f t="shared" si="9"/>
      </c>
    </row>
    <row r="119" spans="1:15" ht="21.75" customHeight="1">
      <c r="A119" s="20"/>
      <c r="B119" s="54">
        <f t="shared" si="5"/>
        <v>40797</v>
      </c>
      <c r="C119" s="21" t="s">
        <v>6</v>
      </c>
      <c r="D119" s="55">
        <f t="shared" si="6"/>
        <v>40797</v>
      </c>
      <c r="E119" s="22" t="s">
        <v>7</v>
      </c>
      <c r="F119" s="57">
        <f t="shared" si="7"/>
        <v>40797</v>
      </c>
      <c r="G119" s="23" t="s">
        <v>8</v>
      </c>
      <c r="H119" s="24"/>
      <c r="I119" s="94"/>
      <c r="J119" s="21" t="s">
        <v>9</v>
      </c>
      <c r="K119" s="96"/>
      <c r="L119" s="23"/>
      <c r="M119" s="25">
        <f t="shared" si="8"/>
      </c>
      <c r="N119" s="98"/>
      <c r="O119" s="73">
        <f t="shared" si="9"/>
      </c>
    </row>
    <row r="120" spans="1:15" ht="21.75" customHeight="1">
      <c r="A120" s="20"/>
      <c r="B120" s="54">
        <f t="shared" si="5"/>
        <v>40796</v>
      </c>
      <c r="C120" s="21" t="s">
        <v>6</v>
      </c>
      <c r="D120" s="55">
        <f t="shared" si="6"/>
        <v>40796</v>
      </c>
      <c r="E120" s="22" t="s">
        <v>7</v>
      </c>
      <c r="F120" s="57">
        <f t="shared" si="7"/>
        <v>40796</v>
      </c>
      <c r="G120" s="23" t="s">
        <v>8</v>
      </c>
      <c r="H120" s="24"/>
      <c r="I120" s="94"/>
      <c r="J120" s="21" t="s">
        <v>9</v>
      </c>
      <c r="K120" s="96"/>
      <c r="L120" s="23"/>
      <c r="M120" s="25">
        <f t="shared" si="8"/>
      </c>
      <c r="N120" s="98"/>
      <c r="O120" s="73">
        <f t="shared" si="9"/>
      </c>
    </row>
    <row r="121" spans="1:15" ht="21.75" customHeight="1">
      <c r="A121" s="20"/>
      <c r="B121" s="54">
        <f t="shared" si="5"/>
        <v>40795</v>
      </c>
      <c r="C121" s="21" t="s">
        <v>6</v>
      </c>
      <c r="D121" s="55">
        <f t="shared" si="6"/>
        <v>40795</v>
      </c>
      <c r="E121" s="22" t="s">
        <v>7</v>
      </c>
      <c r="F121" s="57">
        <f t="shared" si="7"/>
        <v>40795</v>
      </c>
      <c r="G121" s="23" t="s">
        <v>8</v>
      </c>
      <c r="H121" s="24"/>
      <c r="I121" s="94"/>
      <c r="J121" s="21" t="s">
        <v>9</v>
      </c>
      <c r="K121" s="96"/>
      <c r="L121" s="23"/>
      <c r="M121" s="25">
        <f t="shared" si="8"/>
      </c>
      <c r="N121" s="98"/>
      <c r="O121" s="73">
        <f t="shared" si="9"/>
      </c>
    </row>
    <row r="122" spans="1:15" ht="21.75" customHeight="1">
      <c r="A122" s="20"/>
      <c r="B122" s="54">
        <f t="shared" si="5"/>
        <v>40794</v>
      </c>
      <c r="C122" s="21" t="s">
        <v>6</v>
      </c>
      <c r="D122" s="55">
        <f t="shared" si="6"/>
        <v>40794</v>
      </c>
      <c r="E122" s="22" t="s">
        <v>7</v>
      </c>
      <c r="F122" s="57">
        <f t="shared" si="7"/>
        <v>40794</v>
      </c>
      <c r="G122" s="23" t="s">
        <v>8</v>
      </c>
      <c r="H122" s="24"/>
      <c r="I122" s="94"/>
      <c r="J122" s="21" t="s">
        <v>9</v>
      </c>
      <c r="K122" s="96"/>
      <c r="L122" s="23"/>
      <c r="M122" s="25">
        <f t="shared" si="8"/>
      </c>
      <c r="N122" s="98"/>
      <c r="O122" s="73">
        <f t="shared" si="9"/>
      </c>
    </row>
    <row r="123" spans="1:15" ht="21.75" customHeight="1">
      <c r="A123" s="20"/>
      <c r="B123" s="54">
        <f t="shared" si="5"/>
        <v>40793</v>
      </c>
      <c r="C123" s="21" t="s">
        <v>6</v>
      </c>
      <c r="D123" s="55">
        <f t="shared" si="6"/>
        <v>40793</v>
      </c>
      <c r="E123" s="22" t="s">
        <v>7</v>
      </c>
      <c r="F123" s="57">
        <f t="shared" si="7"/>
        <v>40793</v>
      </c>
      <c r="G123" s="23" t="s">
        <v>8</v>
      </c>
      <c r="H123" s="24"/>
      <c r="I123" s="94"/>
      <c r="J123" s="21" t="s">
        <v>9</v>
      </c>
      <c r="K123" s="96"/>
      <c r="L123" s="23"/>
      <c r="M123" s="25">
        <f t="shared" si="8"/>
      </c>
      <c r="N123" s="98"/>
      <c r="O123" s="73">
        <f t="shared" si="9"/>
      </c>
    </row>
    <row r="124" spans="1:15" ht="21.75" customHeight="1">
      <c r="A124" s="20"/>
      <c r="B124" s="54">
        <f t="shared" si="5"/>
        <v>40792</v>
      </c>
      <c r="C124" s="21" t="s">
        <v>6</v>
      </c>
      <c r="D124" s="55">
        <f t="shared" si="6"/>
        <v>40792</v>
      </c>
      <c r="E124" s="22" t="s">
        <v>7</v>
      </c>
      <c r="F124" s="57">
        <f t="shared" si="7"/>
        <v>40792</v>
      </c>
      <c r="G124" s="23" t="s">
        <v>8</v>
      </c>
      <c r="H124" s="24"/>
      <c r="I124" s="94"/>
      <c r="J124" s="21" t="s">
        <v>9</v>
      </c>
      <c r="K124" s="96"/>
      <c r="L124" s="23"/>
      <c r="M124" s="25">
        <f t="shared" si="8"/>
      </c>
      <c r="N124" s="98"/>
      <c r="O124" s="73">
        <f t="shared" si="9"/>
      </c>
    </row>
    <row r="125" spans="1:15" ht="21.75" customHeight="1">
      <c r="A125" s="20"/>
      <c r="B125" s="54">
        <f t="shared" si="5"/>
        <v>40791</v>
      </c>
      <c r="C125" s="21" t="s">
        <v>6</v>
      </c>
      <c r="D125" s="55">
        <f t="shared" si="6"/>
        <v>40791</v>
      </c>
      <c r="E125" s="22" t="s">
        <v>7</v>
      </c>
      <c r="F125" s="57">
        <f t="shared" si="7"/>
        <v>40791</v>
      </c>
      <c r="G125" s="23" t="s">
        <v>8</v>
      </c>
      <c r="H125" s="24"/>
      <c r="I125" s="94"/>
      <c r="J125" s="21" t="s">
        <v>9</v>
      </c>
      <c r="K125" s="96"/>
      <c r="L125" s="23"/>
      <c r="M125" s="25">
        <f t="shared" si="8"/>
      </c>
      <c r="N125" s="98"/>
      <c r="O125" s="73">
        <f t="shared" si="9"/>
      </c>
    </row>
    <row r="126" spans="1:15" ht="21.75" customHeight="1">
      <c r="A126" s="20"/>
      <c r="B126" s="54">
        <f t="shared" si="5"/>
        <v>40790</v>
      </c>
      <c r="C126" s="21" t="s">
        <v>6</v>
      </c>
      <c r="D126" s="55">
        <f t="shared" si="6"/>
        <v>40790</v>
      </c>
      <c r="E126" s="22" t="s">
        <v>7</v>
      </c>
      <c r="F126" s="57">
        <f t="shared" si="7"/>
        <v>40790</v>
      </c>
      <c r="G126" s="23" t="s">
        <v>8</v>
      </c>
      <c r="H126" s="24"/>
      <c r="I126" s="94"/>
      <c r="J126" s="21" t="s">
        <v>9</v>
      </c>
      <c r="K126" s="96"/>
      <c r="L126" s="23"/>
      <c r="M126" s="25">
        <f t="shared" si="8"/>
      </c>
      <c r="N126" s="98"/>
      <c r="O126" s="73">
        <f t="shared" si="9"/>
      </c>
    </row>
    <row r="127" spans="1:15" ht="21.75" customHeight="1">
      <c r="A127" s="20"/>
      <c r="B127" s="54">
        <f t="shared" si="5"/>
        <v>40789</v>
      </c>
      <c r="C127" s="21" t="s">
        <v>6</v>
      </c>
      <c r="D127" s="55">
        <f t="shared" si="6"/>
        <v>40789</v>
      </c>
      <c r="E127" s="22" t="s">
        <v>7</v>
      </c>
      <c r="F127" s="57">
        <f t="shared" si="7"/>
        <v>40789</v>
      </c>
      <c r="G127" s="23" t="s">
        <v>8</v>
      </c>
      <c r="H127" s="24"/>
      <c r="I127" s="94"/>
      <c r="J127" s="21" t="s">
        <v>9</v>
      </c>
      <c r="K127" s="96"/>
      <c r="L127" s="23"/>
      <c r="M127" s="25">
        <f t="shared" si="8"/>
      </c>
      <c r="N127" s="98"/>
      <c r="O127" s="73">
        <f t="shared" si="9"/>
      </c>
    </row>
    <row r="128" spans="1:15" ht="21.75" customHeight="1">
      <c r="A128" s="20"/>
      <c r="B128" s="54">
        <f t="shared" si="5"/>
        <v>40788</v>
      </c>
      <c r="C128" s="21" t="s">
        <v>6</v>
      </c>
      <c r="D128" s="55">
        <f t="shared" si="6"/>
        <v>40788</v>
      </c>
      <c r="E128" s="22" t="s">
        <v>7</v>
      </c>
      <c r="F128" s="57">
        <f t="shared" si="7"/>
        <v>40788</v>
      </c>
      <c r="G128" s="23" t="s">
        <v>8</v>
      </c>
      <c r="H128" s="24"/>
      <c r="I128" s="94"/>
      <c r="J128" s="21" t="s">
        <v>9</v>
      </c>
      <c r="K128" s="96"/>
      <c r="L128" s="23"/>
      <c r="M128" s="25">
        <f t="shared" si="8"/>
      </c>
      <c r="N128" s="98"/>
      <c r="O128" s="73">
        <f t="shared" si="9"/>
      </c>
    </row>
    <row r="129" spans="1:15" ht="21.75" customHeight="1">
      <c r="A129" s="20"/>
      <c r="B129" s="54">
        <f t="shared" si="5"/>
        <v>40787</v>
      </c>
      <c r="C129" s="21" t="s">
        <v>6</v>
      </c>
      <c r="D129" s="55">
        <f t="shared" si="6"/>
        <v>40787</v>
      </c>
      <c r="E129" s="22" t="s">
        <v>7</v>
      </c>
      <c r="F129" s="57">
        <f t="shared" si="7"/>
        <v>40787</v>
      </c>
      <c r="G129" s="23" t="s">
        <v>8</v>
      </c>
      <c r="H129" s="24"/>
      <c r="I129" s="94"/>
      <c r="J129" s="21" t="s">
        <v>9</v>
      </c>
      <c r="K129" s="96"/>
      <c r="L129" s="23"/>
      <c r="M129" s="25">
        <f t="shared" si="8"/>
      </c>
      <c r="N129" s="98"/>
      <c r="O129" s="73">
        <f t="shared" si="9"/>
      </c>
    </row>
    <row r="130" spans="1:15" ht="21.75" customHeight="1">
      <c r="A130" s="20"/>
      <c r="B130" s="54">
        <f t="shared" si="5"/>
        <v>40786</v>
      </c>
      <c r="C130" s="21" t="s">
        <v>6</v>
      </c>
      <c r="D130" s="55">
        <f t="shared" si="6"/>
        <v>40786</v>
      </c>
      <c r="E130" s="22" t="s">
        <v>7</v>
      </c>
      <c r="F130" s="57">
        <f t="shared" si="7"/>
        <v>40786</v>
      </c>
      <c r="G130" s="23" t="s">
        <v>8</v>
      </c>
      <c r="H130" s="24"/>
      <c r="I130" s="94"/>
      <c r="J130" s="21" t="s">
        <v>9</v>
      </c>
      <c r="K130" s="96"/>
      <c r="L130" s="23"/>
      <c r="M130" s="25">
        <f t="shared" si="8"/>
      </c>
      <c r="N130" s="98"/>
      <c r="O130" s="73">
        <f t="shared" si="9"/>
      </c>
    </row>
    <row r="131" spans="1:15" ht="21.75" customHeight="1">
      <c r="A131" s="20"/>
      <c r="B131" s="54">
        <f t="shared" si="5"/>
        <v>40785</v>
      </c>
      <c r="C131" s="21" t="s">
        <v>6</v>
      </c>
      <c r="D131" s="55">
        <f t="shared" si="6"/>
        <v>40785</v>
      </c>
      <c r="E131" s="22" t="s">
        <v>7</v>
      </c>
      <c r="F131" s="57">
        <f t="shared" si="7"/>
        <v>40785</v>
      </c>
      <c r="G131" s="23" t="s">
        <v>8</v>
      </c>
      <c r="H131" s="24"/>
      <c r="I131" s="94"/>
      <c r="J131" s="21" t="s">
        <v>9</v>
      </c>
      <c r="K131" s="96"/>
      <c r="L131" s="23"/>
      <c r="M131" s="25">
        <f t="shared" si="8"/>
      </c>
      <c r="N131" s="98"/>
      <c r="O131" s="73">
        <f t="shared" si="9"/>
      </c>
    </row>
    <row r="132" spans="1:15" ht="21.75" customHeight="1">
      <c r="A132" s="20"/>
      <c r="B132" s="54">
        <f t="shared" si="5"/>
        <v>40784</v>
      </c>
      <c r="C132" s="21" t="s">
        <v>6</v>
      </c>
      <c r="D132" s="55">
        <f t="shared" si="6"/>
        <v>40784</v>
      </c>
      <c r="E132" s="22" t="s">
        <v>7</v>
      </c>
      <c r="F132" s="57">
        <f t="shared" si="7"/>
        <v>40784</v>
      </c>
      <c r="G132" s="23" t="s">
        <v>8</v>
      </c>
      <c r="H132" s="24"/>
      <c r="I132" s="94"/>
      <c r="J132" s="21" t="s">
        <v>9</v>
      </c>
      <c r="K132" s="96"/>
      <c r="L132" s="23"/>
      <c r="M132" s="25">
        <f t="shared" si="8"/>
      </c>
      <c r="N132" s="98"/>
      <c r="O132" s="73">
        <f t="shared" si="9"/>
      </c>
    </row>
    <row r="133" spans="1:15" ht="21.75" customHeight="1">
      <c r="A133" s="20"/>
      <c r="B133" s="54">
        <f t="shared" si="5"/>
        <v>40783</v>
      </c>
      <c r="C133" s="21" t="s">
        <v>6</v>
      </c>
      <c r="D133" s="55">
        <f t="shared" si="6"/>
        <v>40783</v>
      </c>
      <c r="E133" s="22" t="s">
        <v>7</v>
      </c>
      <c r="F133" s="57">
        <f t="shared" si="7"/>
        <v>40783</v>
      </c>
      <c r="G133" s="23" t="s">
        <v>8</v>
      </c>
      <c r="H133" s="24"/>
      <c r="I133" s="94"/>
      <c r="J133" s="21" t="s">
        <v>9</v>
      </c>
      <c r="K133" s="96"/>
      <c r="L133" s="23"/>
      <c r="M133" s="25">
        <f t="shared" si="8"/>
      </c>
      <c r="N133" s="98"/>
      <c r="O133" s="73">
        <f t="shared" si="9"/>
      </c>
    </row>
    <row r="134" spans="1:15" ht="21.75" customHeight="1">
      <c r="A134" s="20"/>
      <c r="B134" s="54">
        <f t="shared" si="5"/>
        <v>40782</v>
      </c>
      <c r="C134" s="21" t="s">
        <v>6</v>
      </c>
      <c r="D134" s="55">
        <f t="shared" si="6"/>
        <v>40782</v>
      </c>
      <c r="E134" s="22" t="s">
        <v>7</v>
      </c>
      <c r="F134" s="57">
        <f t="shared" si="7"/>
        <v>40782</v>
      </c>
      <c r="G134" s="23" t="s">
        <v>8</v>
      </c>
      <c r="H134" s="24"/>
      <c r="I134" s="94"/>
      <c r="J134" s="21" t="s">
        <v>9</v>
      </c>
      <c r="K134" s="96"/>
      <c r="L134" s="23"/>
      <c r="M134" s="25">
        <f t="shared" si="8"/>
      </c>
      <c r="N134" s="98"/>
      <c r="O134" s="73">
        <f t="shared" si="9"/>
      </c>
    </row>
    <row r="135" spans="1:15" ht="21.75" customHeight="1">
      <c r="A135" s="20"/>
      <c r="B135" s="54">
        <f t="shared" si="5"/>
        <v>40781</v>
      </c>
      <c r="C135" s="21" t="s">
        <v>6</v>
      </c>
      <c r="D135" s="55">
        <f t="shared" si="6"/>
        <v>40781</v>
      </c>
      <c r="E135" s="22" t="s">
        <v>7</v>
      </c>
      <c r="F135" s="57">
        <f t="shared" si="7"/>
        <v>40781</v>
      </c>
      <c r="G135" s="23" t="s">
        <v>8</v>
      </c>
      <c r="H135" s="24"/>
      <c r="I135" s="94"/>
      <c r="J135" s="21" t="s">
        <v>9</v>
      </c>
      <c r="K135" s="96"/>
      <c r="L135" s="23"/>
      <c r="M135" s="25">
        <f t="shared" si="8"/>
      </c>
      <c r="N135" s="98"/>
      <c r="O135" s="73">
        <f t="shared" si="9"/>
      </c>
    </row>
    <row r="136" spans="1:15" ht="21.75" customHeight="1">
      <c r="A136" s="20"/>
      <c r="B136" s="54">
        <f t="shared" si="5"/>
        <v>40780</v>
      </c>
      <c r="C136" s="21" t="s">
        <v>6</v>
      </c>
      <c r="D136" s="55">
        <f t="shared" si="6"/>
        <v>40780</v>
      </c>
      <c r="E136" s="22" t="s">
        <v>7</v>
      </c>
      <c r="F136" s="57">
        <f t="shared" si="7"/>
        <v>40780</v>
      </c>
      <c r="G136" s="23" t="s">
        <v>8</v>
      </c>
      <c r="H136" s="24"/>
      <c r="I136" s="94"/>
      <c r="J136" s="21" t="s">
        <v>9</v>
      </c>
      <c r="K136" s="96"/>
      <c r="L136" s="23"/>
      <c r="M136" s="25">
        <f t="shared" si="8"/>
      </c>
      <c r="N136" s="98"/>
      <c r="O136" s="73">
        <f t="shared" si="9"/>
      </c>
    </row>
    <row r="137" spans="1:15" ht="21.75" customHeight="1">
      <c r="A137" s="20"/>
      <c r="B137" s="54">
        <f t="shared" si="5"/>
        <v>40779</v>
      </c>
      <c r="C137" s="21" t="s">
        <v>6</v>
      </c>
      <c r="D137" s="55">
        <f t="shared" si="6"/>
        <v>40779</v>
      </c>
      <c r="E137" s="22" t="s">
        <v>7</v>
      </c>
      <c r="F137" s="57">
        <f t="shared" si="7"/>
        <v>40779</v>
      </c>
      <c r="G137" s="23" t="s">
        <v>8</v>
      </c>
      <c r="H137" s="24"/>
      <c r="I137" s="94"/>
      <c r="J137" s="21" t="s">
        <v>9</v>
      </c>
      <c r="K137" s="96"/>
      <c r="L137" s="23"/>
      <c r="M137" s="25">
        <f t="shared" si="8"/>
      </c>
      <c r="N137" s="98"/>
      <c r="O137" s="73">
        <f t="shared" si="9"/>
      </c>
    </row>
    <row r="138" spans="1:15" ht="21.75" customHeight="1">
      <c r="A138" s="20"/>
      <c r="B138" s="54">
        <f aca="true" t="shared" si="10" ref="B138:B201">B137-1</f>
        <v>40778</v>
      </c>
      <c r="C138" s="21" t="s">
        <v>6</v>
      </c>
      <c r="D138" s="55">
        <f aca="true" t="shared" si="11" ref="D138:D201">D137-1</f>
        <v>40778</v>
      </c>
      <c r="E138" s="22" t="s">
        <v>7</v>
      </c>
      <c r="F138" s="57">
        <f aca="true" t="shared" si="12" ref="F138:F201">F137-1</f>
        <v>40778</v>
      </c>
      <c r="G138" s="23" t="s">
        <v>8</v>
      </c>
      <c r="H138" s="24"/>
      <c r="I138" s="94"/>
      <c r="J138" s="21" t="s">
        <v>9</v>
      </c>
      <c r="K138" s="96"/>
      <c r="L138" s="23"/>
      <c r="M138" s="25">
        <f aca="true" t="shared" si="13" ref="M138:M201">IF(OR(I138="",K138=""),"",K138-I138)</f>
      </c>
      <c r="N138" s="98"/>
      <c r="O138" s="73">
        <f aca="true" t="shared" si="14" ref="O138:O201">IF(M138="","",M138-N138)</f>
      </c>
    </row>
    <row r="139" spans="1:15" ht="21.75" customHeight="1">
      <c r="A139" s="20"/>
      <c r="B139" s="54">
        <f t="shared" si="10"/>
        <v>40777</v>
      </c>
      <c r="C139" s="21" t="s">
        <v>6</v>
      </c>
      <c r="D139" s="55">
        <f t="shared" si="11"/>
        <v>40777</v>
      </c>
      <c r="E139" s="22" t="s">
        <v>7</v>
      </c>
      <c r="F139" s="57">
        <f t="shared" si="12"/>
        <v>40777</v>
      </c>
      <c r="G139" s="23" t="s">
        <v>8</v>
      </c>
      <c r="H139" s="24"/>
      <c r="I139" s="94"/>
      <c r="J139" s="21" t="s">
        <v>9</v>
      </c>
      <c r="K139" s="96"/>
      <c r="L139" s="23"/>
      <c r="M139" s="25">
        <f t="shared" si="13"/>
      </c>
      <c r="N139" s="98"/>
      <c r="O139" s="73">
        <f t="shared" si="14"/>
      </c>
    </row>
    <row r="140" spans="1:15" ht="21.75" customHeight="1">
      <c r="A140" s="20"/>
      <c r="B140" s="54">
        <f t="shared" si="10"/>
        <v>40776</v>
      </c>
      <c r="C140" s="21" t="s">
        <v>6</v>
      </c>
      <c r="D140" s="55">
        <f t="shared" si="11"/>
        <v>40776</v>
      </c>
      <c r="E140" s="22" t="s">
        <v>7</v>
      </c>
      <c r="F140" s="57">
        <f t="shared" si="12"/>
        <v>40776</v>
      </c>
      <c r="G140" s="23" t="s">
        <v>8</v>
      </c>
      <c r="H140" s="24"/>
      <c r="I140" s="94"/>
      <c r="J140" s="21" t="s">
        <v>9</v>
      </c>
      <c r="K140" s="96"/>
      <c r="L140" s="23"/>
      <c r="M140" s="25">
        <f t="shared" si="13"/>
      </c>
      <c r="N140" s="98"/>
      <c r="O140" s="73">
        <f t="shared" si="14"/>
      </c>
    </row>
    <row r="141" spans="1:15" ht="21.75" customHeight="1">
      <c r="A141" s="20"/>
      <c r="B141" s="54">
        <f t="shared" si="10"/>
        <v>40775</v>
      </c>
      <c r="C141" s="21" t="s">
        <v>6</v>
      </c>
      <c r="D141" s="55">
        <f t="shared" si="11"/>
        <v>40775</v>
      </c>
      <c r="E141" s="22" t="s">
        <v>7</v>
      </c>
      <c r="F141" s="57">
        <f t="shared" si="12"/>
        <v>40775</v>
      </c>
      <c r="G141" s="23" t="s">
        <v>8</v>
      </c>
      <c r="H141" s="24"/>
      <c r="I141" s="94"/>
      <c r="J141" s="21" t="s">
        <v>9</v>
      </c>
      <c r="K141" s="96"/>
      <c r="L141" s="23"/>
      <c r="M141" s="25">
        <f t="shared" si="13"/>
      </c>
      <c r="N141" s="98"/>
      <c r="O141" s="73">
        <f t="shared" si="14"/>
      </c>
    </row>
    <row r="142" spans="1:15" ht="21.75" customHeight="1">
      <c r="A142" s="20"/>
      <c r="B142" s="54">
        <f t="shared" si="10"/>
        <v>40774</v>
      </c>
      <c r="C142" s="21" t="s">
        <v>6</v>
      </c>
      <c r="D142" s="55">
        <f t="shared" si="11"/>
        <v>40774</v>
      </c>
      <c r="E142" s="22" t="s">
        <v>7</v>
      </c>
      <c r="F142" s="57">
        <f t="shared" si="12"/>
        <v>40774</v>
      </c>
      <c r="G142" s="23" t="s">
        <v>8</v>
      </c>
      <c r="H142" s="24"/>
      <c r="I142" s="94"/>
      <c r="J142" s="21" t="s">
        <v>9</v>
      </c>
      <c r="K142" s="96"/>
      <c r="L142" s="23"/>
      <c r="M142" s="25">
        <f t="shared" si="13"/>
      </c>
      <c r="N142" s="98"/>
      <c r="O142" s="73">
        <f t="shared" si="14"/>
      </c>
    </row>
    <row r="143" spans="1:37" ht="21.75" customHeight="1">
      <c r="A143" s="20"/>
      <c r="B143" s="54">
        <f t="shared" si="10"/>
        <v>40773</v>
      </c>
      <c r="C143" s="21" t="s">
        <v>6</v>
      </c>
      <c r="D143" s="55">
        <f t="shared" si="11"/>
        <v>40773</v>
      </c>
      <c r="E143" s="22" t="s">
        <v>7</v>
      </c>
      <c r="F143" s="57">
        <f t="shared" si="12"/>
        <v>40773</v>
      </c>
      <c r="G143" s="23" t="s">
        <v>8</v>
      </c>
      <c r="H143" s="24"/>
      <c r="I143" s="94"/>
      <c r="J143" s="21" t="s">
        <v>9</v>
      </c>
      <c r="K143" s="96"/>
      <c r="L143" s="23"/>
      <c r="M143" s="25">
        <f t="shared" si="13"/>
      </c>
      <c r="N143" s="98"/>
      <c r="O143" s="73">
        <f t="shared" si="14"/>
      </c>
      <c r="AK143" s="3" t="s">
        <v>0</v>
      </c>
    </row>
    <row r="144" spans="1:15" ht="21.75" customHeight="1">
      <c r="A144" s="20"/>
      <c r="B144" s="54">
        <f t="shared" si="10"/>
        <v>40772</v>
      </c>
      <c r="C144" s="21" t="s">
        <v>6</v>
      </c>
      <c r="D144" s="55">
        <f t="shared" si="11"/>
        <v>40772</v>
      </c>
      <c r="E144" s="22" t="s">
        <v>7</v>
      </c>
      <c r="F144" s="57">
        <f t="shared" si="12"/>
        <v>40772</v>
      </c>
      <c r="G144" s="23" t="s">
        <v>8</v>
      </c>
      <c r="H144" s="24"/>
      <c r="I144" s="94"/>
      <c r="J144" s="21" t="s">
        <v>9</v>
      </c>
      <c r="K144" s="96"/>
      <c r="L144" s="23"/>
      <c r="M144" s="25">
        <f t="shared" si="13"/>
      </c>
      <c r="N144" s="98"/>
      <c r="O144" s="73">
        <f t="shared" si="14"/>
      </c>
    </row>
    <row r="145" spans="1:15" ht="21.75" customHeight="1">
      <c r="A145" s="20"/>
      <c r="B145" s="54">
        <f t="shared" si="10"/>
        <v>40771</v>
      </c>
      <c r="C145" s="21" t="s">
        <v>6</v>
      </c>
      <c r="D145" s="55">
        <f t="shared" si="11"/>
        <v>40771</v>
      </c>
      <c r="E145" s="22" t="s">
        <v>7</v>
      </c>
      <c r="F145" s="57">
        <f t="shared" si="12"/>
        <v>40771</v>
      </c>
      <c r="G145" s="23" t="s">
        <v>8</v>
      </c>
      <c r="H145" s="24"/>
      <c r="I145" s="94"/>
      <c r="J145" s="21" t="s">
        <v>9</v>
      </c>
      <c r="K145" s="96"/>
      <c r="L145" s="23"/>
      <c r="M145" s="25">
        <f t="shared" si="13"/>
      </c>
      <c r="N145" s="98"/>
      <c r="O145" s="73">
        <f t="shared" si="14"/>
      </c>
    </row>
    <row r="146" spans="1:15" ht="21.75" customHeight="1">
      <c r="A146" s="20"/>
      <c r="B146" s="54">
        <f t="shared" si="10"/>
        <v>40770</v>
      </c>
      <c r="C146" s="21" t="s">
        <v>6</v>
      </c>
      <c r="D146" s="55">
        <f t="shared" si="11"/>
        <v>40770</v>
      </c>
      <c r="E146" s="22" t="s">
        <v>7</v>
      </c>
      <c r="F146" s="57">
        <f t="shared" si="12"/>
        <v>40770</v>
      </c>
      <c r="G146" s="23" t="s">
        <v>8</v>
      </c>
      <c r="H146" s="24"/>
      <c r="I146" s="94"/>
      <c r="J146" s="21" t="s">
        <v>9</v>
      </c>
      <c r="K146" s="96"/>
      <c r="L146" s="23"/>
      <c r="M146" s="25">
        <f t="shared" si="13"/>
      </c>
      <c r="N146" s="98"/>
      <c r="O146" s="73">
        <f t="shared" si="14"/>
      </c>
    </row>
    <row r="147" spans="1:15" ht="21.75" customHeight="1">
      <c r="A147" s="20"/>
      <c r="B147" s="54">
        <f t="shared" si="10"/>
        <v>40769</v>
      </c>
      <c r="C147" s="21" t="s">
        <v>6</v>
      </c>
      <c r="D147" s="55">
        <f t="shared" si="11"/>
        <v>40769</v>
      </c>
      <c r="E147" s="22" t="s">
        <v>7</v>
      </c>
      <c r="F147" s="57">
        <f t="shared" si="12"/>
        <v>40769</v>
      </c>
      <c r="G147" s="23" t="s">
        <v>8</v>
      </c>
      <c r="H147" s="24"/>
      <c r="I147" s="94"/>
      <c r="J147" s="21" t="s">
        <v>9</v>
      </c>
      <c r="K147" s="96"/>
      <c r="L147" s="23"/>
      <c r="M147" s="25">
        <f t="shared" si="13"/>
      </c>
      <c r="N147" s="98"/>
      <c r="O147" s="73">
        <f t="shared" si="14"/>
      </c>
    </row>
    <row r="148" spans="1:15" ht="21.75" customHeight="1">
      <c r="A148" s="20"/>
      <c r="B148" s="54">
        <f t="shared" si="10"/>
        <v>40768</v>
      </c>
      <c r="C148" s="21" t="s">
        <v>6</v>
      </c>
      <c r="D148" s="55">
        <f t="shared" si="11"/>
        <v>40768</v>
      </c>
      <c r="E148" s="22" t="s">
        <v>7</v>
      </c>
      <c r="F148" s="57">
        <f t="shared" si="12"/>
        <v>40768</v>
      </c>
      <c r="G148" s="23" t="s">
        <v>8</v>
      </c>
      <c r="H148" s="24"/>
      <c r="I148" s="94"/>
      <c r="J148" s="21" t="s">
        <v>9</v>
      </c>
      <c r="K148" s="96"/>
      <c r="L148" s="23"/>
      <c r="M148" s="25">
        <f t="shared" si="13"/>
      </c>
      <c r="N148" s="98"/>
      <c r="O148" s="73">
        <f t="shared" si="14"/>
      </c>
    </row>
    <row r="149" spans="1:15" ht="21.75" customHeight="1">
      <c r="A149" s="20"/>
      <c r="B149" s="54">
        <f t="shared" si="10"/>
        <v>40767</v>
      </c>
      <c r="C149" s="21" t="s">
        <v>6</v>
      </c>
      <c r="D149" s="55">
        <f t="shared" si="11"/>
        <v>40767</v>
      </c>
      <c r="E149" s="22" t="s">
        <v>7</v>
      </c>
      <c r="F149" s="57">
        <f t="shared" si="12"/>
        <v>40767</v>
      </c>
      <c r="G149" s="23" t="s">
        <v>8</v>
      </c>
      <c r="H149" s="24"/>
      <c r="I149" s="94"/>
      <c r="J149" s="21" t="s">
        <v>9</v>
      </c>
      <c r="K149" s="96"/>
      <c r="L149" s="23"/>
      <c r="M149" s="25">
        <f t="shared" si="13"/>
      </c>
      <c r="N149" s="98"/>
      <c r="O149" s="73">
        <f t="shared" si="14"/>
      </c>
    </row>
    <row r="150" spans="1:15" ht="21.75" customHeight="1">
      <c r="A150" s="20"/>
      <c r="B150" s="54">
        <f t="shared" si="10"/>
        <v>40766</v>
      </c>
      <c r="C150" s="21" t="s">
        <v>6</v>
      </c>
      <c r="D150" s="55">
        <f t="shared" si="11"/>
        <v>40766</v>
      </c>
      <c r="E150" s="22" t="s">
        <v>7</v>
      </c>
      <c r="F150" s="57">
        <f t="shared" si="12"/>
        <v>40766</v>
      </c>
      <c r="G150" s="23" t="s">
        <v>8</v>
      </c>
      <c r="H150" s="24"/>
      <c r="I150" s="94"/>
      <c r="J150" s="21" t="s">
        <v>9</v>
      </c>
      <c r="K150" s="96"/>
      <c r="L150" s="23"/>
      <c r="M150" s="25">
        <f t="shared" si="13"/>
      </c>
      <c r="N150" s="98"/>
      <c r="O150" s="73">
        <f t="shared" si="14"/>
      </c>
    </row>
    <row r="151" spans="1:15" ht="21.75" customHeight="1">
      <c r="A151" s="20"/>
      <c r="B151" s="54">
        <f t="shared" si="10"/>
        <v>40765</v>
      </c>
      <c r="C151" s="21" t="s">
        <v>6</v>
      </c>
      <c r="D151" s="55">
        <f t="shared" si="11"/>
        <v>40765</v>
      </c>
      <c r="E151" s="22" t="s">
        <v>7</v>
      </c>
      <c r="F151" s="57">
        <f t="shared" si="12"/>
        <v>40765</v>
      </c>
      <c r="G151" s="23" t="s">
        <v>8</v>
      </c>
      <c r="H151" s="24"/>
      <c r="I151" s="94"/>
      <c r="J151" s="21" t="s">
        <v>9</v>
      </c>
      <c r="K151" s="96"/>
      <c r="L151" s="23"/>
      <c r="M151" s="25">
        <f t="shared" si="13"/>
      </c>
      <c r="N151" s="98"/>
      <c r="O151" s="73">
        <f t="shared" si="14"/>
      </c>
    </row>
    <row r="152" spans="1:15" ht="21.75" customHeight="1">
      <c r="A152" s="20"/>
      <c r="B152" s="54">
        <f t="shared" si="10"/>
        <v>40764</v>
      </c>
      <c r="C152" s="21" t="s">
        <v>6</v>
      </c>
      <c r="D152" s="55">
        <f t="shared" si="11"/>
        <v>40764</v>
      </c>
      <c r="E152" s="22" t="s">
        <v>7</v>
      </c>
      <c r="F152" s="57">
        <f t="shared" si="12"/>
        <v>40764</v>
      </c>
      <c r="G152" s="23" t="s">
        <v>8</v>
      </c>
      <c r="H152" s="24"/>
      <c r="I152" s="94"/>
      <c r="J152" s="21" t="s">
        <v>9</v>
      </c>
      <c r="K152" s="96"/>
      <c r="L152" s="23"/>
      <c r="M152" s="25">
        <f t="shared" si="13"/>
      </c>
      <c r="N152" s="98"/>
      <c r="O152" s="73">
        <f t="shared" si="14"/>
      </c>
    </row>
    <row r="153" spans="1:15" ht="21.75" customHeight="1">
      <c r="A153" s="20"/>
      <c r="B153" s="54">
        <f t="shared" si="10"/>
        <v>40763</v>
      </c>
      <c r="C153" s="21" t="s">
        <v>6</v>
      </c>
      <c r="D153" s="55">
        <f t="shared" si="11"/>
        <v>40763</v>
      </c>
      <c r="E153" s="22" t="s">
        <v>7</v>
      </c>
      <c r="F153" s="57">
        <f t="shared" si="12"/>
        <v>40763</v>
      </c>
      <c r="G153" s="23" t="s">
        <v>8</v>
      </c>
      <c r="H153" s="24"/>
      <c r="I153" s="94"/>
      <c r="J153" s="21" t="s">
        <v>9</v>
      </c>
      <c r="K153" s="96"/>
      <c r="L153" s="23"/>
      <c r="M153" s="25">
        <f t="shared" si="13"/>
      </c>
      <c r="N153" s="98"/>
      <c r="O153" s="73">
        <f t="shared" si="14"/>
      </c>
    </row>
    <row r="154" spans="1:15" ht="21.75" customHeight="1">
      <c r="A154" s="20"/>
      <c r="B154" s="54">
        <f t="shared" si="10"/>
        <v>40762</v>
      </c>
      <c r="C154" s="21" t="s">
        <v>6</v>
      </c>
      <c r="D154" s="55">
        <f t="shared" si="11"/>
        <v>40762</v>
      </c>
      <c r="E154" s="22" t="s">
        <v>7</v>
      </c>
      <c r="F154" s="57">
        <f t="shared" si="12"/>
        <v>40762</v>
      </c>
      <c r="G154" s="23" t="s">
        <v>8</v>
      </c>
      <c r="H154" s="24"/>
      <c r="I154" s="94"/>
      <c r="J154" s="21" t="s">
        <v>9</v>
      </c>
      <c r="K154" s="96"/>
      <c r="L154" s="23"/>
      <c r="M154" s="25">
        <f t="shared" si="13"/>
      </c>
      <c r="N154" s="98"/>
      <c r="O154" s="73">
        <f t="shared" si="14"/>
      </c>
    </row>
    <row r="155" spans="1:15" ht="21.75" customHeight="1">
      <c r="A155" s="20"/>
      <c r="B155" s="54">
        <f t="shared" si="10"/>
        <v>40761</v>
      </c>
      <c r="C155" s="21" t="s">
        <v>6</v>
      </c>
      <c r="D155" s="55">
        <f t="shared" si="11"/>
        <v>40761</v>
      </c>
      <c r="E155" s="22" t="s">
        <v>7</v>
      </c>
      <c r="F155" s="57">
        <f t="shared" si="12"/>
        <v>40761</v>
      </c>
      <c r="G155" s="23" t="s">
        <v>8</v>
      </c>
      <c r="H155" s="24"/>
      <c r="I155" s="94"/>
      <c r="J155" s="21" t="s">
        <v>9</v>
      </c>
      <c r="K155" s="96"/>
      <c r="L155" s="23"/>
      <c r="M155" s="25">
        <f t="shared" si="13"/>
      </c>
      <c r="N155" s="98"/>
      <c r="O155" s="73">
        <f t="shared" si="14"/>
      </c>
    </row>
    <row r="156" spans="1:15" ht="21.75" customHeight="1">
      <c r="A156" s="20"/>
      <c r="B156" s="54">
        <f t="shared" si="10"/>
        <v>40760</v>
      </c>
      <c r="C156" s="21" t="s">
        <v>6</v>
      </c>
      <c r="D156" s="55">
        <f t="shared" si="11"/>
        <v>40760</v>
      </c>
      <c r="E156" s="22" t="s">
        <v>7</v>
      </c>
      <c r="F156" s="57">
        <f t="shared" si="12"/>
        <v>40760</v>
      </c>
      <c r="G156" s="23" t="s">
        <v>8</v>
      </c>
      <c r="H156" s="24"/>
      <c r="I156" s="94"/>
      <c r="J156" s="21" t="s">
        <v>9</v>
      </c>
      <c r="K156" s="96"/>
      <c r="L156" s="23"/>
      <c r="M156" s="25">
        <f t="shared" si="13"/>
      </c>
      <c r="N156" s="98"/>
      <c r="O156" s="73">
        <f t="shared" si="14"/>
      </c>
    </row>
    <row r="157" spans="1:15" ht="21.75" customHeight="1">
      <c r="A157" s="20"/>
      <c r="B157" s="54">
        <f t="shared" si="10"/>
        <v>40759</v>
      </c>
      <c r="C157" s="21" t="s">
        <v>6</v>
      </c>
      <c r="D157" s="55">
        <f t="shared" si="11"/>
        <v>40759</v>
      </c>
      <c r="E157" s="22" t="s">
        <v>7</v>
      </c>
      <c r="F157" s="57">
        <f t="shared" si="12"/>
        <v>40759</v>
      </c>
      <c r="G157" s="23" t="s">
        <v>8</v>
      </c>
      <c r="H157" s="24"/>
      <c r="I157" s="94"/>
      <c r="J157" s="21" t="s">
        <v>9</v>
      </c>
      <c r="K157" s="96"/>
      <c r="L157" s="23"/>
      <c r="M157" s="25">
        <f t="shared" si="13"/>
      </c>
      <c r="N157" s="98"/>
      <c r="O157" s="73">
        <f t="shared" si="14"/>
      </c>
    </row>
    <row r="158" spans="1:15" ht="21.75" customHeight="1">
      <c r="A158" s="20"/>
      <c r="B158" s="54">
        <f t="shared" si="10"/>
        <v>40758</v>
      </c>
      <c r="C158" s="21" t="s">
        <v>6</v>
      </c>
      <c r="D158" s="55">
        <f t="shared" si="11"/>
        <v>40758</v>
      </c>
      <c r="E158" s="22" t="s">
        <v>7</v>
      </c>
      <c r="F158" s="57">
        <f t="shared" si="12"/>
        <v>40758</v>
      </c>
      <c r="G158" s="23" t="s">
        <v>8</v>
      </c>
      <c r="H158" s="24"/>
      <c r="I158" s="94"/>
      <c r="J158" s="21" t="s">
        <v>9</v>
      </c>
      <c r="K158" s="96"/>
      <c r="L158" s="23"/>
      <c r="M158" s="25">
        <f t="shared" si="13"/>
      </c>
      <c r="N158" s="98"/>
      <c r="O158" s="73">
        <f t="shared" si="14"/>
      </c>
    </row>
    <row r="159" spans="1:15" ht="21.75" customHeight="1">
      <c r="A159" s="20"/>
      <c r="B159" s="54">
        <f t="shared" si="10"/>
        <v>40757</v>
      </c>
      <c r="C159" s="21" t="s">
        <v>6</v>
      </c>
      <c r="D159" s="55">
        <f t="shared" si="11"/>
        <v>40757</v>
      </c>
      <c r="E159" s="22" t="s">
        <v>7</v>
      </c>
      <c r="F159" s="57">
        <f t="shared" si="12"/>
        <v>40757</v>
      </c>
      <c r="G159" s="23" t="s">
        <v>8</v>
      </c>
      <c r="H159" s="24"/>
      <c r="I159" s="94"/>
      <c r="J159" s="21" t="s">
        <v>9</v>
      </c>
      <c r="K159" s="96"/>
      <c r="L159" s="23"/>
      <c r="M159" s="25">
        <f t="shared" si="13"/>
      </c>
      <c r="N159" s="98"/>
      <c r="O159" s="73">
        <f t="shared" si="14"/>
      </c>
    </row>
    <row r="160" spans="1:15" ht="21.75" customHeight="1">
      <c r="A160" s="20"/>
      <c r="B160" s="54">
        <f t="shared" si="10"/>
        <v>40756</v>
      </c>
      <c r="C160" s="21" t="s">
        <v>6</v>
      </c>
      <c r="D160" s="55">
        <f t="shared" si="11"/>
        <v>40756</v>
      </c>
      <c r="E160" s="22" t="s">
        <v>7</v>
      </c>
      <c r="F160" s="57">
        <f t="shared" si="12"/>
        <v>40756</v>
      </c>
      <c r="G160" s="23" t="s">
        <v>8</v>
      </c>
      <c r="H160" s="24"/>
      <c r="I160" s="94"/>
      <c r="J160" s="21" t="s">
        <v>9</v>
      </c>
      <c r="K160" s="96"/>
      <c r="L160" s="23"/>
      <c r="M160" s="25">
        <f t="shared" si="13"/>
      </c>
      <c r="N160" s="98"/>
      <c r="O160" s="73">
        <f t="shared" si="14"/>
      </c>
    </row>
    <row r="161" spans="1:15" ht="21.75" customHeight="1">
      <c r="A161" s="20"/>
      <c r="B161" s="54">
        <f t="shared" si="10"/>
        <v>40755</v>
      </c>
      <c r="C161" s="21" t="s">
        <v>6</v>
      </c>
      <c r="D161" s="55">
        <f t="shared" si="11"/>
        <v>40755</v>
      </c>
      <c r="E161" s="22" t="s">
        <v>7</v>
      </c>
      <c r="F161" s="57">
        <f t="shared" si="12"/>
        <v>40755</v>
      </c>
      <c r="G161" s="23" t="s">
        <v>8</v>
      </c>
      <c r="H161" s="24"/>
      <c r="I161" s="94"/>
      <c r="J161" s="21" t="s">
        <v>9</v>
      </c>
      <c r="K161" s="96"/>
      <c r="L161" s="23"/>
      <c r="M161" s="25">
        <f t="shared" si="13"/>
      </c>
      <c r="N161" s="98"/>
      <c r="O161" s="73">
        <f t="shared" si="14"/>
      </c>
    </row>
    <row r="162" spans="1:15" ht="21.75" customHeight="1">
      <c r="A162" s="20"/>
      <c r="B162" s="54">
        <f t="shared" si="10"/>
        <v>40754</v>
      </c>
      <c r="C162" s="21" t="s">
        <v>6</v>
      </c>
      <c r="D162" s="55">
        <f t="shared" si="11"/>
        <v>40754</v>
      </c>
      <c r="E162" s="22" t="s">
        <v>7</v>
      </c>
      <c r="F162" s="57">
        <f t="shared" si="12"/>
        <v>40754</v>
      </c>
      <c r="G162" s="23" t="s">
        <v>8</v>
      </c>
      <c r="H162" s="24"/>
      <c r="I162" s="94"/>
      <c r="J162" s="21" t="s">
        <v>9</v>
      </c>
      <c r="K162" s="96"/>
      <c r="L162" s="23"/>
      <c r="M162" s="25">
        <f t="shared" si="13"/>
      </c>
      <c r="N162" s="98"/>
      <c r="O162" s="73">
        <f t="shared" si="14"/>
      </c>
    </row>
    <row r="163" spans="1:15" ht="21.75" customHeight="1">
      <c r="A163" s="20"/>
      <c r="B163" s="54">
        <f t="shared" si="10"/>
        <v>40753</v>
      </c>
      <c r="C163" s="21" t="s">
        <v>6</v>
      </c>
      <c r="D163" s="55">
        <f t="shared" si="11"/>
        <v>40753</v>
      </c>
      <c r="E163" s="22" t="s">
        <v>7</v>
      </c>
      <c r="F163" s="57">
        <f t="shared" si="12"/>
        <v>40753</v>
      </c>
      <c r="G163" s="23" t="s">
        <v>8</v>
      </c>
      <c r="H163" s="24"/>
      <c r="I163" s="94"/>
      <c r="J163" s="21" t="s">
        <v>9</v>
      </c>
      <c r="K163" s="96"/>
      <c r="L163" s="23"/>
      <c r="M163" s="25">
        <f t="shared" si="13"/>
      </c>
      <c r="N163" s="98"/>
      <c r="O163" s="73">
        <f t="shared" si="14"/>
      </c>
    </row>
    <row r="164" spans="1:15" ht="21.75" customHeight="1">
      <c r="A164" s="20"/>
      <c r="B164" s="54">
        <f t="shared" si="10"/>
        <v>40752</v>
      </c>
      <c r="C164" s="21" t="s">
        <v>6</v>
      </c>
      <c r="D164" s="55">
        <f t="shared" si="11"/>
        <v>40752</v>
      </c>
      <c r="E164" s="22" t="s">
        <v>7</v>
      </c>
      <c r="F164" s="57">
        <f t="shared" si="12"/>
        <v>40752</v>
      </c>
      <c r="G164" s="23" t="s">
        <v>8</v>
      </c>
      <c r="H164" s="24"/>
      <c r="I164" s="94"/>
      <c r="J164" s="21" t="s">
        <v>9</v>
      </c>
      <c r="K164" s="96"/>
      <c r="L164" s="23"/>
      <c r="M164" s="25">
        <f t="shared" si="13"/>
      </c>
      <c r="N164" s="98"/>
      <c r="O164" s="73">
        <f t="shared" si="14"/>
      </c>
    </row>
    <row r="165" spans="1:15" ht="21.75" customHeight="1">
      <c r="A165" s="20"/>
      <c r="B165" s="54">
        <f t="shared" si="10"/>
        <v>40751</v>
      </c>
      <c r="C165" s="21" t="s">
        <v>6</v>
      </c>
      <c r="D165" s="55">
        <f t="shared" si="11"/>
        <v>40751</v>
      </c>
      <c r="E165" s="22" t="s">
        <v>7</v>
      </c>
      <c r="F165" s="57">
        <f t="shared" si="12"/>
        <v>40751</v>
      </c>
      <c r="G165" s="23" t="s">
        <v>8</v>
      </c>
      <c r="H165" s="24"/>
      <c r="I165" s="94"/>
      <c r="J165" s="21" t="s">
        <v>9</v>
      </c>
      <c r="K165" s="96"/>
      <c r="L165" s="23"/>
      <c r="M165" s="25">
        <f t="shared" si="13"/>
      </c>
      <c r="N165" s="98"/>
      <c r="O165" s="73">
        <f t="shared" si="14"/>
      </c>
    </row>
    <row r="166" spans="1:15" ht="21.75" customHeight="1">
      <c r="A166" s="20"/>
      <c r="B166" s="54">
        <f t="shared" si="10"/>
        <v>40750</v>
      </c>
      <c r="C166" s="21" t="s">
        <v>6</v>
      </c>
      <c r="D166" s="55">
        <f t="shared" si="11"/>
        <v>40750</v>
      </c>
      <c r="E166" s="22" t="s">
        <v>7</v>
      </c>
      <c r="F166" s="57">
        <f t="shared" si="12"/>
        <v>40750</v>
      </c>
      <c r="G166" s="23" t="s">
        <v>8</v>
      </c>
      <c r="H166" s="24"/>
      <c r="I166" s="94"/>
      <c r="J166" s="21" t="s">
        <v>9</v>
      </c>
      <c r="K166" s="96"/>
      <c r="L166" s="23"/>
      <c r="M166" s="25">
        <f t="shared" si="13"/>
      </c>
      <c r="N166" s="98"/>
      <c r="O166" s="73">
        <f t="shared" si="14"/>
      </c>
    </row>
    <row r="167" spans="1:15" ht="21.75" customHeight="1">
      <c r="A167" s="20"/>
      <c r="B167" s="54">
        <f t="shared" si="10"/>
        <v>40749</v>
      </c>
      <c r="C167" s="21" t="s">
        <v>6</v>
      </c>
      <c r="D167" s="55">
        <f t="shared" si="11"/>
        <v>40749</v>
      </c>
      <c r="E167" s="22" t="s">
        <v>7</v>
      </c>
      <c r="F167" s="57">
        <f t="shared" si="12"/>
        <v>40749</v>
      </c>
      <c r="G167" s="23" t="s">
        <v>8</v>
      </c>
      <c r="H167" s="24"/>
      <c r="I167" s="94"/>
      <c r="J167" s="21" t="s">
        <v>9</v>
      </c>
      <c r="K167" s="96"/>
      <c r="L167" s="23"/>
      <c r="M167" s="25">
        <f t="shared" si="13"/>
      </c>
      <c r="N167" s="98"/>
      <c r="O167" s="73">
        <f t="shared" si="14"/>
      </c>
    </row>
    <row r="168" spans="1:15" ht="21.75" customHeight="1">
      <c r="A168" s="20"/>
      <c r="B168" s="54">
        <f t="shared" si="10"/>
        <v>40748</v>
      </c>
      <c r="C168" s="21" t="s">
        <v>6</v>
      </c>
      <c r="D168" s="55">
        <f t="shared" si="11"/>
        <v>40748</v>
      </c>
      <c r="E168" s="22" t="s">
        <v>7</v>
      </c>
      <c r="F168" s="57">
        <f t="shared" si="12"/>
        <v>40748</v>
      </c>
      <c r="G168" s="23" t="s">
        <v>8</v>
      </c>
      <c r="H168" s="24"/>
      <c r="I168" s="94"/>
      <c r="J168" s="21" t="s">
        <v>9</v>
      </c>
      <c r="K168" s="96"/>
      <c r="L168" s="23"/>
      <c r="M168" s="25">
        <f t="shared" si="13"/>
      </c>
      <c r="N168" s="98"/>
      <c r="O168" s="73">
        <f t="shared" si="14"/>
      </c>
    </row>
    <row r="169" spans="1:15" ht="21.75" customHeight="1">
      <c r="A169" s="20"/>
      <c r="B169" s="54">
        <f t="shared" si="10"/>
        <v>40747</v>
      </c>
      <c r="C169" s="21" t="s">
        <v>6</v>
      </c>
      <c r="D169" s="55">
        <f t="shared" si="11"/>
        <v>40747</v>
      </c>
      <c r="E169" s="22" t="s">
        <v>7</v>
      </c>
      <c r="F169" s="57">
        <f t="shared" si="12"/>
        <v>40747</v>
      </c>
      <c r="G169" s="23" t="s">
        <v>8</v>
      </c>
      <c r="H169" s="24"/>
      <c r="I169" s="94"/>
      <c r="J169" s="21" t="s">
        <v>9</v>
      </c>
      <c r="K169" s="96"/>
      <c r="L169" s="23"/>
      <c r="M169" s="25">
        <f t="shared" si="13"/>
      </c>
      <c r="N169" s="98"/>
      <c r="O169" s="73">
        <f t="shared" si="14"/>
      </c>
    </row>
    <row r="170" spans="1:15" ht="21.75" customHeight="1">
      <c r="A170" s="20"/>
      <c r="B170" s="54">
        <f t="shared" si="10"/>
        <v>40746</v>
      </c>
      <c r="C170" s="21" t="s">
        <v>6</v>
      </c>
      <c r="D170" s="55">
        <f t="shared" si="11"/>
        <v>40746</v>
      </c>
      <c r="E170" s="22" t="s">
        <v>7</v>
      </c>
      <c r="F170" s="57">
        <f t="shared" si="12"/>
        <v>40746</v>
      </c>
      <c r="G170" s="23" t="s">
        <v>8</v>
      </c>
      <c r="H170" s="24"/>
      <c r="I170" s="94"/>
      <c r="J170" s="21" t="s">
        <v>9</v>
      </c>
      <c r="K170" s="96"/>
      <c r="L170" s="23"/>
      <c r="M170" s="25">
        <f t="shared" si="13"/>
      </c>
      <c r="N170" s="98"/>
      <c r="O170" s="73">
        <f t="shared" si="14"/>
      </c>
    </row>
    <row r="171" spans="1:15" ht="21.75" customHeight="1">
      <c r="A171" s="20"/>
      <c r="B171" s="54">
        <f t="shared" si="10"/>
        <v>40745</v>
      </c>
      <c r="C171" s="21" t="s">
        <v>6</v>
      </c>
      <c r="D171" s="55">
        <f t="shared" si="11"/>
        <v>40745</v>
      </c>
      <c r="E171" s="22" t="s">
        <v>7</v>
      </c>
      <c r="F171" s="57">
        <f t="shared" si="12"/>
        <v>40745</v>
      </c>
      <c r="G171" s="23" t="s">
        <v>8</v>
      </c>
      <c r="H171" s="24"/>
      <c r="I171" s="94"/>
      <c r="J171" s="21" t="s">
        <v>9</v>
      </c>
      <c r="K171" s="96"/>
      <c r="L171" s="23"/>
      <c r="M171" s="25">
        <f t="shared" si="13"/>
      </c>
      <c r="N171" s="98"/>
      <c r="O171" s="73">
        <f t="shared" si="14"/>
      </c>
    </row>
    <row r="172" spans="1:15" ht="21.75" customHeight="1">
      <c r="A172" s="20"/>
      <c r="B172" s="54">
        <f t="shared" si="10"/>
        <v>40744</v>
      </c>
      <c r="C172" s="21" t="s">
        <v>6</v>
      </c>
      <c r="D172" s="55">
        <f t="shared" si="11"/>
        <v>40744</v>
      </c>
      <c r="E172" s="22" t="s">
        <v>7</v>
      </c>
      <c r="F172" s="57">
        <f t="shared" si="12"/>
        <v>40744</v>
      </c>
      <c r="G172" s="23" t="s">
        <v>8</v>
      </c>
      <c r="H172" s="24"/>
      <c r="I172" s="94"/>
      <c r="J172" s="21" t="s">
        <v>9</v>
      </c>
      <c r="K172" s="96"/>
      <c r="L172" s="23"/>
      <c r="M172" s="25">
        <f t="shared" si="13"/>
      </c>
      <c r="N172" s="98"/>
      <c r="O172" s="73">
        <f t="shared" si="14"/>
      </c>
    </row>
    <row r="173" spans="1:37" ht="21.75" customHeight="1">
      <c r="A173" s="20"/>
      <c r="B173" s="54">
        <f t="shared" si="10"/>
        <v>40743</v>
      </c>
      <c r="C173" s="21" t="s">
        <v>6</v>
      </c>
      <c r="D173" s="55">
        <f t="shared" si="11"/>
        <v>40743</v>
      </c>
      <c r="E173" s="22" t="s">
        <v>7</v>
      </c>
      <c r="F173" s="57">
        <f t="shared" si="12"/>
        <v>40743</v>
      </c>
      <c r="G173" s="23" t="s">
        <v>8</v>
      </c>
      <c r="H173" s="24"/>
      <c r="I173" s="94"/>
      <c r="J173" s="21" t="s">
        <v>9</v>
      </c>
      <c r="K173" s="96"/>
      <c r="L173" s="23"/>
      <c r="M173" s="25">
        <f t="shared" si="13"/>
      </c>
      <c r="N173" s="98"/>
      <c r="O173" s="73">
        <f t="shared" si="14"/>
      </c>
      <c r="AK173" s="3" t="s">
        <v>0</v>
      </c>
    </row>
    <row r="174" spans="1:15" ht="21.75" customHeight="1">
      <c r="A174" s="20"/>
      <c r="B174" s="54">
        <f t="shared" si="10"/>
        <v>40742</v>
      </c>
      <c r="C174" s="21" t="s">
        <v>6</v>
      </c>
      <c r="D174" s="55">
        <f t="shared" si="11"/>
        <v>40742</v>
      </c>
      <c r="E174" s="22" t="s">
        <v>7</v>
      </c>
      <c r="F174" s="57">
        <f t="shared" si="12"/>
        <v>40742</v>
      </c>
      <c r="G174" s="23" t="s">
        <v>8</v>
      </c>
      <c r="H174" s="24"/>
      <c r="I174" s="94"/>
      <c r="J174" s="21" t="s">
        <v>9</v>
      </c>
      <c r="K174" s="96"/>
      <c r="L174" s="23"/>
      <c r="M174" s="25">
        <f t="shared" si="13"/>
      </c>
      <c r="N174" s="98"/>
      <c r="O174" s="73">
        <f t="shared" si="14"/>
      </c>
    </row>
    <row r="175" spans="1:15" ht="21.75" customHeight="1">
      <c r="A175" s="20"/>
      <c r="B175" s="54">
        <f t="shared" si="10"/>
        <v>40741</v>
      </c>
      <c r="C175" s="21" t="s">
        <v>6</v>
      </c>
      <c r="D175" s="55">
        <f t="shared" si="11"/>
        <v>40741</v>
      </c>
      <c r="E175" s="22" t="s">
        <v>7</v>
      </c>
      <c r="F175" s="57">
        <f t="shared" si="12"/>
        <v>40741</v>
      </c>
      <c r="G175" s="23" t="s">
        <v>8</v>
      </c>
      <c r="H175" s="24"/>
      <c r="I175" s="94"/>
      <c r="J175" s="21" t="s">
        <v>9</v>
      </c>
      <c r="K175" s="96"/>
      <c r="L175" s="23"/>
      <c r="M175" s="25">
        <f t="shared" si="13"/>
      </c>
      <c r="N175" s="98"/>
      <c r="O175" s="73">
        <f t="shared" si="14"/>
      </c>
    </row>
    <row r="176" spans="1:15" ht="21.75" customHeight="1">
      <c r="A176" s="20"/>
      <c r="B176" s="54">
        <f t="shared" si="10"/>
        <v>40740</v>
      </c>
      <c r="C176" s="21" t="s">
        <v>6</v>
      </c>
      <c r="D176" s="55">
        <f t="shared" si="11"/>
        <v>40740</v>
      </c>
      <c r="E176" s="22" t="s">
        <v>7</v>
      </c>
      <c r="F176" s="57">
        <f t="shared" si="12"/>
        <v>40740</v>
      </c>
      <c r="G176" s="23" t="s">
        <v>8</v>
      </c>
      <c r="H176" s="24"/>
      <c r="I176" s="94"/>
      <c r="J176" s="21" t="s">
        <v>9</v>
      </c>
      <c r="K176" s="96"/>
      <c r="L176" s="23"/>
      <c r="M176" s="25">
        <f t="shared" si="13"/>
      </c>
      <c r="N176" s="98"/>
      <c r="O176" s="73">
        <f t="shared" si="14"/>
      </c>
    </row>
    <row r="177" spans="1:15" ht="21.75" customHeight="1">
      <c r="A177" s="20"/>
      <c r="B177" s="54">
        <f t="shared" si="10"/>
        <v>40739</v>
      </c>
      <c r="C177" s="21" t="s">
        <v>6</v>
      </c>
      <c r="D177" s="55">
        <f t="shared" si="11"/>
        <v>40739</v>
      </c>
      <c r="E177" s="22" t="s">
        <v>7</v>
      </c>
      <c r="F177" s="57">
        <f t="shared" si="12"/>
        <v>40739</v>
      </c>
      <c r="G177" s="23" t="s">
        <v>8</v>
      </c>
      <c r="H177" s="24"/>
      <c r="I177" s="94"/>
      <c r="J177" s="21" t="s">
        <v>9</v>
      </c>
      <c r="K177" s="96"/>
      <c r="L177" s="23"/>
      <c r="M177" s="25">
        <f t="shared" si="13"/>
      </c>
      <c r="N177" s="98"/>
      <c r="O177" s="73">
        <f t="shared" si="14"/>
      </c>
    </row>
    <row r="178" spans="1:15" ht="21.75" customHeight="1">
      <c r="A178" s="20"/>
      <c r="B178" s="54">
        <f t="shared" si="10"/>
        <v>40738</v>
      </c>
      <c r="C178" s="21" t="s">
        <v>6</v>
      </c>
      <c r="D178" s="55">
        <f t="shared" si="11"/>
        <v>40738</v>
      </c>
      <c r="E178" s="22" t="s">
        <v>7</v>
      </c>
      <c r="F178" s="57">
        <f t="shared" si="12"/>
        <v>40738</v>
      </c>
      <c r="G178" s="23" t="s">
        <v>8</v>
      </c>
      <c r="H178" s="24"/>
      <c r="I178" s="94"/>
      <c r="J178" s="21" t="s">
        <v>9</v>
      </c>
      <c r="K178" s="96"/>
      <c r="L178" s="23"/>
      <c r="M178" s="25">
        <f t="shared" si="13"/>
      </c>
      <c r="N178" s="98"/>
      <c r="O178" s="73">
        <f t="shared" si="14"/>
      </c>
    </row>
    <row r="179" spans="1:15" ht="21.75" customHeight="1">
      <c r="A179" s="20"/>
      <c r="B179" s="54">
        <f t="shared" si="10"/>
        <v>40737</v>
      </c>
      <c r="C179" s="21" t="s">
        <v>6</v>
      </c>
      <c r="D179" s="55">
        <f t="shared" si="11"/>
        <v>40737</v>
      </c>
      <c r="E179" s="22" t="s">
        <v>7</v>
      </c>
      <c r="F179" s="57">
        <f t="shared" si="12"/>
        <v>40737</v>
      </c>
      <c r="G179" s="23" t="s">
        <v>8</v>
      </c>
      <c r="H179" s="24"/>
      <c r="I179" s="94"/>
      <c r="J179" s="21" t="s">
        <v>9</v>
      </c>
      <c r="K179" s="96"/>
      <c r="L179" s="23"/>
      <c r="M179" s="25">
        <f t="shared" si="13"/>
      </c>
      <c r="N179" s="98"/>
      <c r="O179" s="73">
        <f t="shared" si="14"/>
      </c>
    </row>
    <row r="180" spans="1:15" ht="21.75" customHeight="1">
      <c r="A180" s="20"/>
      <c r="B180" s="54">
        <f t="shared" si="10"/>
        <v>40736</v>
      </c>
      <c r="C180" s="21" t="s">
        <v>6</v>
      </c>
      <c r="D180" s="55">
        <f t="shared" si="11"/>
        <v>40736</v>
      </c>
      <c r="E180" s="22" t="s">
        <v>7</v>
      </c>
      <c r="F180" s="57">
        <f t="shared" si="12"/>
        <v>40736</v>
      </c>
      <c r="G180" s="23" t="s">
        <v>8</v>
      </c>
      <c r="H180" s="24"/>
      <c r="I180" s="94"/>
      <c r="J180" s="21" t="s">
        <v>9</v>
      </c>
      <c r="K180" s="96"/>
      <c r="L180" s="23"/>
      <c r="M180" s="25">
        <f t="shared" si="13"/>
      </c>
      <c r="N180" s="98"/>
      <c r="O180" s="73">
        <f t="shared" si="14"/>
      </c>
    </row>
    <row r="181" spans="1:15" ht="21.75" customHeight="1">
      <c r="A181" s="20"/>
      <c r="B181" s="54">
        <f t="shared" si="10"/>
        <v>40735</v>
      </c>
      <c r="C181" s="21" t="s">
        <v>6</v>
      </c>
      <c r="D181" s="55">
        <f t="shared" si="11"/>
        <v>40735</v>
      </c>
      <c r="E181" s="22" t="s">
        <v>7</v>
      </c>
      <c r="F181" s="57">
        <f t="shared" si="12"/>
        <v>40735</v>
      </c>
      <c r="G181" s="23" t="s">
        <v>8</v>
      </c>
      <c r="H181" s="24"/>
      <c r="I181" s="94"/>
      <c r="J181" s="21" t="s">
        <v>9</v>
      </c>
      <c r="K181" s="96"/>
      <c r="L181" s="23"/>
      <c r="M181" s="25">
        <f t="shared" si="13"/>
      </c>
      <c r="N181" s="98"/>
      <c r="O181" s="73">
        <f t="shared" si="14"/>
      </c>
    </row>
    <row r="182" spans="1:15" ht="21.75" customHeight="1">
      <c r="A182" s="20"/>
      <c r="B182" s="54">
        <f t="shared" si="10"/>
        <v>40734</v>
      </c>
      <c r="C182" s="21" t="s">
        <v>6</v>
      </c>
      <c r="D182" s="55">
        <f t="shared" si="11"/>
        <v>40734</v>
      </c>
      <c r="E182" s="22" t="s">
        <v>7</v>
      </c>
      <c r="F182" s="57">
        <f t="shared" si="12"/>
        <v>40734</v>
      </c>
      <c r="G182" s="23" t="s">
        <v>8</v>
      </c>
      <c r="H182" s="24"/>
      <c r="I182" s="94"/>
      <c r="J182" s="21" t="s">
        <v>9</v>
      </c>
      <c r="K182" s="96"/>
      <c r="L182" s="23"/>
      <c r="M182" s="25">
        <f t="shared" si="13"/>
      </c>
      <c r="N182" s="98"/>
      <c r="O182" s="73">
        <f t="shared" si="14"/>
      </c>
    </row>
    <row r="183" spans="1:15" ht="21.75" customHeight="1">
      <c r="A183" s="20"/>
      <c r="B183" s="54">
        <f t="shared" si="10"/>
        <v>40733</v>
      </c>
      <c r="C183" s="21" t="s">
        <v>6</v>
      </c>
      <c r="D183" s="55">
        <f t="shared" si="11"/>
        <v>40733</v>
      </c>
      <c r="E183" s="22" t="s">
        <v>7</v>
      </c>
      <c r="F183" s="57">
        <f t="shared" si="12"/>
        <v>40733</v>
      </c>
      <c r="G183" s="23" t="s">
        <v>8</v>
      </c>
      <c r="H183" s="24"/>
      <c r="I183" s="94"/>
      <c r="J183" s="21" t="s">
        <v>9</v>
      </c>
      <c r="K183" s="96"/>
      <c r="L183" s="23"/>
      <c r="M183" s="25">
        <f t="shared" si="13"/>
      </c>
      <c r="N183" s="98"/>
      <c r="O183" s="73">
        <f t="shared" si="14"/>
      </c>
    </row>
    <row r="184" spans="1:15" ht="21.75" customHeight="1">
      <c r="A184" s="20"/>
      <c r="B184" s="54">
        <f t="shared" si="10"/>
        <v>40732</v>
      </c>
      <c r="C184" s="21" t="s">
        <v>6</v>
      </c>
      <c r="D184" s="55">
        <f t="shared" si="11"/>
        <v>40732</v>
      </c>
      <c r="E184" s="22" t="s">
        <v>7</v>
      </c>
      <c r="F184" s="57">
        <f t="shared" si="12"/>
        <v>40732</v>
      </c>
      <c r="G184" s="23" t="s">
        <v>8</v>
      </c>
      <c r="H184" s="24"/>
      <c r="I184" s="94"/>
      <c r="J184" s="21" t="s">
        <v>9</v>
      </c>
      <c r="K184" s="96"/>
      <c r="L184" s="23"/>
      <c r="M184" s="25">
        <f t="shared" si="13"/>
      </c>
      <c r="N184" s="98"/>
      <c r="O184" s="73">
        <f t="shared" si="14"/>
      </c>
    </row>
    <row r="185" spans="1:15" ht="21.75" customHeight="1">
      <c r="A185" s="20"/>
      <c r="B185" s="54">
        <f t="shared" si="10"/>
        <v>40731</v>
      </c>
      <c r="C185" s="21" t="s">
        <v>6</v>
      </c>
      <c r="D185" s="55">
        <f t="shared" si="11"/>
        <v>40731</v>
      </c>
      <c r="E185" s="22" t="s">
        <v>7</v>
      </c>
      <c r="F185" s="57">
        <f t="shared" si="12"/>
        <v>40731</v>
      </c>
      <c r="G185" s="23" t="s">
        <v>8</v>
      </c>
      <c r="H185" s="24"/>
      <c r="I185" s="94"/>
      <c r="J185" s="21" t="s">
        <v>9</v>
      </c>
      <c r="K185" s="96"/>
      <c r="L185" s="23"/>
      <c r="M185" s="25">
        <f t="shared" si="13"/>
      </c>
      <c r="N185" s="98"/>
      <c r="O185" s="73">
        <f t="shared" si="14"/>
      </c>
    </row>
    <row r="186" spans="1:15" ht="21.75" customHeight="1">
      <c r="A186" s="20"/>
      <c r="B186" s="54">
        <f t="shared" si="10"/>
        <v>40730</v>
      </c>
      <c r="C186" s="21" t="s">
        <v>6</v>
      </c>
      <c r="D186" s="55">
        <f t="shared" si="11"/>
        <v>40730</v>
      </c>
      <c r="E186" s="22" t="s">
        <v>7</v>
      </c>
      <c r="F186" s="57">
        <f t="shared" si="12"/>
        <v>40730</v>
      </c>
      <c r="G186" s="23" t="s">
        <v>8</v>
      </c>
      <c r="H186" s="24"/>
      <c r="I186" s="94"/>
      <c r="J186" s="21" t="s">
        <v>9</v>
      </c>
      <c r="K186" s="96"/>
      <c r="L186" s="23"/>
      <c r="M186" s="25">
        <f t="shared" si="13"/>
      </c>
      <c r="N186" s="98"/>
      <c r="O186" s="73">
        <f t="shared" si="14"/>
      </c>
    </row>
    <row r="187" spans="1:15" ht="21.75" customHeight="1">
      <c r="A187" s="20"/>
      <c r="B187" s="54">
        <f t="shared" si="10"/>
        <v>40729</v>
      </c>
      <c r="C187" s="21" t="s">
        <v>6</v>
      </c>
      <c r="D187" s="55">
        <f t="shared" si="11"/>
        <v>40729</v>
      </c>
      <c r="E187" s="22" t="s">
        <v>7</v>
      </c>
      <c r="F187" s="57">
        <f t="shared" si="12"/>
        <v>40729</v>
      </c>
      <c r="G187" s="23" t="s">
        <v>8</v>
      </c>
      <c r="H187" s="24"/>
      <c r="I187" s="94"/>
      <c r="J187" s="21" t="s">
        <v>9</v>
      </c>
      <c r="K187" s="96"/>
      <c r="L187" s="23"/>
      <c r="M187" s="25">
        <f t="shared" si="13"/>
      </c>
      <c r="N187" s="98"/>
      <c r="O187" s="73">
        <f t="shared" si="14"/>
      </c>
    </row>
    <row r="188" spans="1:15" ht="21.75" customHeight="1">
      <c r="A188" s="20"/>
      <c r="B188" s="54">
        <f t="shared" si="10"/>
        <v>40728</v>
      </c>
      <c r="C188" s="21" t="s">
        <v>6</v>
      </c>
      <c r="D188" s="55">
        <f t="shared" si="11"/>
        <v>40728</v>
      </c>
      <c r="E188" s="22" t="s">
        <v>7</v>
      </c>
      <c r="F188" s="57">
        <f t="shared" si="12"/>
        <v>40728</v>
      </c>
      <c r="G188" s="23" t="s">
        <v>8</v>
      </c>
      <c r="H188" s="24"/>
      <c r="I188" s="94"/>
      <c r="J188" s="21" t="s">
        <v>9</v>
      </c>
      <c r="K188" s="96"/>
      <c r="L188" s="23"/>
      <c r="M188" s="25">
        <f t="shared" si="13"/>
      </c>
      <c r="N188" s="98"/>
      <c r="O188" s="73">
        <f t="shared" si="14"/>
      </c>
    </row>
    <row r="189" spans="1:15" ht="21.75" customHeight="1">
      <c r="A189" s="20"/>
      <c r="B189" s="54">
        <f t="shared" si="10"/>
        <v>40727</v>
      </c>
      <c r="C189" s="21" t="s">
        <v>6</v>
      </c>
      <c r="D189" s="55">
        <f t="shared" si="11"/>
        <v>40727</v>
      </c>
      <c r="E189" s="22" t="s">
        <v>7</v>
      </c>
      <c r="F189" s="57">
        <f t="shared" si="12"/>
        <v>40727</v>
      </c>
      <c r="G189" s="23" t="s">
        <v>8</v>
      </c>
      <c r="H189" s="24"/>
      <c r="I189" s="94"/>
      <c r="J189" s="21" t="s">
        <v>9</v>
      </c>
      <c r="K189" s="96"/>
      <c r="L189" s="23"/>
      <c r="M189" s="25">
        <f t="shared" si="13"/>
      </c>
      <c r="N189" s="98"/>
      <c r="O189" s="73">
        <f t="shared" si="14"/>
      </c>
    </row>
    <row r="190" spans="1:15" ht="21.75" customHeight="1">
      <c r="A190" s="20"/>
      <c r="B190" s="54">
        <f t="shared" si="10"/>
        <v>40726</v>
      </c>
      <c r="C190" s="21" t="s">
        <v>6</v>
      </c>
      <c r="D190" s="55">
        <f t="shared" si="11"/>
        <v>40726</v>
      </c>
      <c r="E190" s="22" t="s">
        <v>7</v>
      </c>
      <c r="F190" s="57">
        <f t="shared" si="12"/>
        <v>40726</v>
      </c>
      <c r="G190" s="23" t="s">
        <v>8</v>
      </c>
      <c r="H190" s="24"/>
      <c r="I190" s="94"/>
      <c r="J190" s="21" t="s">
        <v>9</v>
      </c>
      <c r="K190" s="96"/>
      <c r="L190" s="23"/>
      <c r="M190" s="25">
        <f t="shared" si="13"/>
      </c>
      <c r="N190" s="98"/>
      <c r="O190" s="73">
        <f t="shared" si="14"/>
      </c>
    </row>
    <row r="191" spans="1:15" ht="21.75" customHeight="1">
      <c r="A191" s="20"/>
      <c r="B191" s="54">
        <f t="shared" si="10"/>
        <v>40725</v>
      </c>
      <c r="C191" s="21" t="s">
        <v>6</v>
      </c>
      <c r="D191" s="55">
        <f t="shared" si="11"/>
        <v>40725</v>
      </c>
      <c r="E191" s="22" t="s">
        <v>7</v>
      </c>
      <c r="F191" s="57">
        <f t="shared" si="12"/>
        <v>40725</v>
      </c>
      <c r="G191" s="23" t="s">
        <v>8</v>
      </c>
      <c r="H191" s="24"/>
      <c r="I191" s="94"/>
      <c r="J191" s="21" t="s">
        <v>9</v>
      </c>
      <c r="K191" s="96"/>
      <c r="L191" s="23"/>
      <c r="M191" s="25">
        <f t="shared" si="13"/>
      </c>
      <c r="N191" s="98"/>
      <c r="O191" s="73">
        <f t="shared" si="14"/>
      </c>
    </row>
    <row r="192" spans="1:15" ht="21.75" customHeight="1">
      <c r="A192" s="20"/>
      <c r="B192" s="54">
        <f t="shared" si="10"/>
        <v>40724</v>
      </c>
      <c r="C192" s="21" t="s">
        <v>6</v>
      </c>
      <c r="D192" s="55">
        <f t="shared" si="11"/>
        <v>40724</v>
      </c>
      <c r="E192" s="22" t="s">
        <v>7</v>
      </c>
      <c r="F192" s="57">
        <f t="shared" si="12"/>
        <v>40724</v>
      </c>
      <c r="G192" s="23" t="s">
        <v>8</v>
      </c>
      <c r="H192" s="24"/>
      <c r="I192" s="94"/>
      <c r="J192" s="21" t="s">
        <v>9</v>
      </c>
      <c r="K192" s="96"/>
      <c r="L192" s="23"/>
      <c r="M192" s="25">
        <f t="shared" si="13"/>
      </c>
      <c r="N192" s="98"/>
      <c r="O192" s="73">
        <f t="shared" si="14"/>
      </c>
    </row>
    <row r="193" spans="1:15" ht="21.75" customHeight="1">
      <c r="A193" s="20"/>
      <c r="B193" s="54">
        <f t="shared" si="10"/>
        <v>40723</v>
      </c>
      <c r="C193" s="21" t="s">
        <v>6</v>
      </c>
      <c r="D193" s="55">
        <f t="shared" si="11"/>
        <v>40723</v>
      </c>
      <c r="E193" s="22" t="s">
        <v>7</v>
      </c>
      <c r="F193" s="57">
        <f t="shared" si="12"/>
        <v>40723</v>
      </c>
      <c r="G193" s="23" t="s">
        <v>8</v>
      </c>
      <c r="H193" s="24"/>
      <c r="I193" s="94"/>
      <c r="J193" s="21" t="s">
        <v>9</v>
      </c>
      <c r="K193" s="96"/>
      <c r="L193" s="23"/>
      <c r="M193" s="25">
        <f t="shared" si="13"/>
      </c>
      <c r="N193" s="98"/>
      <c r="O193" s="73">
        <f t="shared" si="14"/>
      </c>
    </row>
    <row r="194" spans="1:15" ht="21.75" customHeight="1">
      <c r="A194" s="20"/>
      <c r="B194" s="54">
        <f t="shared" si="10"/>
        <v>40722</v>
      </c>
      <c r="C194" s="21" t="s">
        <v>6</v>
      </c>
      <c r="D194" s="55">
        <f t="shared" si="11"/>
        <v>40722</v>
      </c>
      <c r="E194" s="22" t="s">
        <v>7</v>
      </c>
      <c r="F194" s="57">
        <f t="shared" si="12"/>
        <v>40722</v>
      </c>
      <c r="G194" s="23" t="s">
        <v>8</v>
      </c>
      <c r="H194" s="24"/>
      <c r="I194" s="94"/>
      <c r="J194" s="21" t="s">
        <v>9</v>
      </c>
      <c r="K194" s="96"/>
      <c r="L194" s="23"/>
      <c r="M194" s="25">
        <f t="shared" si="13"/>
      </c>
      <c r="N194" s="98"/>
      <c r="O194" s="73">
        <f t="shared" si="14"/>
      </c>
    </row>
    <row r="195" spans="1:15" ht="21.75" customHeight="1">
      <c r="A195" s="20"/>
      <c r="B195" s="54">
        <f t="shared" si="10"/>
        <v>40721</v>
      </c>
      <c r="C195" s="21" t="s">
        <v>6</v>
      </c>
      <c r="D195" s="55">
        <f t="shared" si="11"/>
        <v>40721</v>
      </c>
      <c r="E195" s="22" t="s">
        <v>7</v>
      </c>
      <c r="F195" s="57">
        <f t="shared" si="12"/>
        <v>40721</v>
      </c>
      <c r="G195" s="23" t="s">
        <v>8</v>
      </c>
      <c r="H195" s="24"/>
      <c r="I195" s="94"/>
      <c r="J195" s="21" t="s">
        <v>9</v>
      </c>
      <c r="K195" s="96"/>
      <c r="L195" s="23"/>
      <c r="M195" s="25">
        <f t="shared" si="13"/>
      </c>
      <c r="N195" s="98"/>
      <c r="O195" s="73">
        <f t="shared" si="14"/>
      </c>
    </row>
    <row r="196" spans="1:15" ht="21.75" customHeight="1">
      <c r="A196" s="20"/>
      <c r="B196" s="54">
        <f t="shared" si="10"/>
        <v>40720</v>
      </c>
      <c r="C196" s="21" t="s">
        <v>6</v>
      </c>
      <c r="D196" s="55">
        <f t="shared" si="11"/>
        <v>40720</v>
      </c>
      <c r="E196" s="22" t="s">
        <v>7</v>
      </c>
      <c r="F196" s="57">
        <f t="shared" si="12"/>
        <v>40720</v>
      </c>
      <c r="G196" s="23" t="s">
        <v>8</v>
      </c>
      <c r="H196" s="24"/>
      <c r="I196" s="94"/>
      <c r="J196" s="21" t="s">
        <v>9</v>
      </c>
      <c r="K196" s="96"/>
      <c r="L196" s="23"/>
      <c r="M196" s="25">
        <f t="shared" si="13"/>
      </c>
      <c r="N196" s="98"/>
      <c r="O196" s="73">
        <f t="shared" si="14"/>
      </c>
    </row>
    <row r="197" spans="1:15" ht="21.75" customHeight="1">
      <c r="A197" s="20"/>
      <c r="B197" s="54">
        <f t="shared" si="10"/>
        <v>40719</v>
      </c>
      <c r="C197" s="21" t="s">
        <v>6</v>
      </c>
      <c r="D197" s="55">
        <f t="shared" si="11"/>
        <v>40719</v>
      </c>
      <c r="E197" s="22" t="s">
        <v>7</v>
      </c>
      <c r="F197" s="57">
        <f t="shared" si="12"/>
        <v>40719</v>
      </c>
      <c r="G197" s="23" t="s">
        <v>8</v>
      </c>
      <c r="H197" s="24"/>
      <c r="I197" s="94"/>
      <c r="J197" s="21" t="s">
        <v>9</v>
      </c>
      <c r="K197" s="96"/>
      <c r="L197" s="23"/>
      <c r="M197" s="25">
        <f t="shared" si="13"/>
      </c>
      <c r="N197" s="98"/>
      <c r="O197" s="73">
        <f t="shared" si="14"/>
      </c>
    </row>
    <row r="198" spans="1:15" ht="21.75" customHeight="1">
      <c r="A198" s="20"/>
      <c r="B198" s="54">
        <f t="shared" si="10"/>
        <v>40718</v>
      </c>
      <c r="C198" s="21" t="s">
        <v>6</v>
      </c>
      <c r="D198" s="55">
        <f t="shared" si="11"/>
        <v>40718</v>
      </c>
      <c r="E198" s="22" t="s">
        <v>7</v>
      </c>
      <c r="F198" s="57">
        <f t="shared" si="12"/>
        <v>40718</v>
      </c>
      <c r="G198" s="23" t="s">
        <v>8</v>
      </c>
      <c r="H198" s="24"/>
      <c r="I198" s="94"/>
      <c r="J198" s="21" t="s">
        <v>9</v>
      </c>
      <c r="K198" s="96"/>
      <c r="L198" s="23"/>
      <c r="M198" s="25">
        <f t="shared" si="13"/>
      </c>
      <c r="N198" s="98"/>
      <c r="O198" s="73">
        <f t="shared" si="14"/>
      </c>
    </row>
    <row r="199" spans="1:15" ht="21.75" customHeight="1">
      <c r="A199" s="20"/>
      <c r="B199" s="54">
        <f t="shared" si="10"/>
        <v>40717</v>
      </c>
      <c r="C199" s="21" t="s">
        <v>6</v>
      </c>
      <c r="D199" s="55">
        <f t="shared" si="11"/>
        <v>40717</v>
      </c>
      <c r="E199" s="22" t="s">
        <v>7</v>
      </c>
      <c r="F199" s="57">
        <f t="shared" si="12"/>
        <v>40717</v>
      </c>
      <c r="G199" s="23" t="s">
        <v>8</v>
      </c>
      <c r="H199" s="24"/>
      <c r="I199" s="94"/>
      <c r="J199" s="21" t="s">
        <v>9</v>
      </c>
      <c r="K199" s="96"/>
      <c r="L199" s="23"/>
      <c r="M199" s="25">
        <f t="shared" si="13"/>
      </c>
      <c r="N199" s="98"/>
      <c r="O199" s="73">
        <f t="shared" si="14"/>
      </c>
    </row>
    <row r="200" spans="1:15" ht="21.75" customHeight="1">
      <c r="A200" s="20"/>
      <c r="B200" s="54">
        <f t="shared" si="10"/>
        <v>40716</v>
      </c>
      <c r="C200" s="21" t="s">
        <v>6</v>
      </c>
      <c r="D200" s="55">
        <f t="shared" si="11"/>
        <v>40716</v>
      </c>
      <c r="E200" s="22" t="s">
        <v>7</v>
      </c>
      <c r="F200" s="57">
        <f t="shared" si="12"/>
        <v>40716</v>
      </c>
      <c r="G200" s="23" t="s">
        <v>8</v>
      </c>
      <c r="H200" s="24"/>
      <c r="I200" s="94"/>
      <c r="J200" s="21" t="s">
        <v>9</v>
      </c>
      <c r="K200" s="96"/>
      <c r="L200" s="23"/>
      <c r="M200" s="25">
        <f t="shared" si="13"/>
      </c>
      <c r="N200" s="98"/>
      <c r="O200" s="73">
        <f t="shared" si="14"/>
      </c>
    </row>
    <row r="201" spans="1:15" ht="21.75" customHeight="1">
      <c r="A201" s="20"/>
      <c r="B201" s="54">
        <f t="shared" si="10"/>
        <v>40715</v>
      </c>
      <c r="C201" s="21" t="s">
        <v>6</v>
      </c>
      <c r="D201" s="55">
        <f t="shared" si="11"/>
        <v>40715</v>
      </c>
      <c r="E201" s="22" t="s">
        <v>7</v>
      </c>
      <c r="F201" s="57">
        <f t="shared" si="12"/>
        <v>40715</v>
      </c>
      <c r="G201" s="23" t="s">
        <v>8</v>
      </c>
      <c r="H201" s="24"/>
      <c r="I201" s="94"/>
      <c r="J201" s="21" t="s">
        <v>9</v>
      </c>
      <c r="K201" s="96"/>
      <c r="L201" s="23"/>
      <c r="M201" s="25">
        <f t="shared" si="13"/>
      </c>
      <c r="N201" s="98"/>
      <c r="O201" s="73">
        <f t="shared" si="14"/>
      </c>
    </row>
    <row r="202" spans="1:15" ht="21.75" customHeight="1">
      <c r="A202" s="20"/>
      <c r="B202" s="54">
        <f aca="true" t="shared" si="15" ref="B202:B215">B201-1</f>
        <v>40714</v>
      </c>
      <c r="C202" s="21" t="s">
        <v>6</v>
      </c>
      <c r="D202" s="55">
        <f aca="true" t="shared" si="16" ref="D202:D215">D201-1</f>
        <v>40714</v>
      </c>
      <c r="E202" s="22" t="s">
        <v>7</v>
      </c>
      <c r="F202" s="57">
        <f aca="true" t="shared" si="17" ref="F202:F215">F201-1</f>
        <v>40714</v>
      </c>
      <c r="G202" s="23" t="s">
        <v>8</v>
      </c>
      <c r="H202" s="24"/>
      <c r="I202" s="94"/>
      <c r="J202" s="21" t="s">
        <v>9</v>
      </c>
      <c r="K202" s="96"/>
      <c r="L202" s="23"/>
      <c r="M202" s="25">
        <f aca="true" t="shared" si="18" ref="M202:M215">IF(OR(I202="",K202=""),"",K202-I202)</f>
      </c>
      <c r="N202" s="98"/>
      <c r="O202" s="73">
        <f aca="true" t="shared" si="19" ref="O202:O217">IF(M202="","",M202-N202)</f>
      </c>
    </row>
    <row r="203" spans="1:37" ht="21.75" customHeight="1">
      <c r="A203" s="20"/>
      <c r="B203" s="54">
        <f t="shared" si="15"/>
        <v>40713</v>
      </c>
      <c r="C203" s="21" t="s">
        <v>6</v>
      </c>
      <c r="D203" s="55">
        <f t="shared" si="16"/>
        <v>40713</v>
      </c>
      <c r="E203" s="22" t="s">
        <v>7</v>
      </c>
      <c r="F203" s="57">
        <f t="shared" si="17"/>
        <v>40713</v>
      </c>
      <c r="G203" s="23" t="s">
        <v>8</v>
      </c>
      <c r="H203" s="24"/>
      <c r="I203" s="94"/>
      <c r="J203" s="21" t="s">
        <v>9</v>
      </c>
      <c r="K203" s="96"/>
      <c r="L203" s="23"/>
      <c r="M203" s="25">
        <f t="shared" si="18"/>
      </c>
      <c r="N203" s="98"/>
      <c r="O203" s="73">
        <f t="shared" si="19"/>
      </c>
      <c r="AK203" s="3" t="s">
        <v>0</v>
      </c>
    </row>
    <row r="204" spans="1:15" ht="21.75" customHeight="1">
      <c r="A204" s="20"/>
      <c r="B204" s="54">
        <f t="shared" si="15"/>
        <v>40712</v>
      </c>
      <c r="C204" s="21" t="s">
        <v>6</v>
      </c>
      <c r="D204" s="55">
        <f t="shared" si="16"/>
        <v>40712</v>
      </c>
      <c r="E204" s="22" t="s">
        <v>7</v>
      </c>
      <c r="F204" s="57">
        <f t="shared" si="17"/>
        <v>40712</v>
      </c>
      <c r="G204" s="23" t="s">
        <v>8</v>
      </c>
      <c r="H204" s="24"/>
      <c r="I204" s="94"/>
      <c r="J204" s="21" t="s">
        <v>9</v>
      </c>
      <c r="K204" s="96"/>
      <c r="L204" s="23"/>
      <c r="M204" s="25">
        <f t="shared" si="18"/>
      </c>
      <c r="N204" s="98"/>
      <c r="O204" s="73">
        <f t="shared" si="19"/>
      </c>
    </row>
    <row r="205" spans="1:15" ht="21.75" customHeight="1">
      <c r="A205" s="20"/>
      <c r="B205" s="54">
        <f t="shared" si="15"/>
        <v>40711</v>
      </c>
      <c r="C205" s="21" t="s">
        <v>6</v>
      </c>
      <c r="D205" s="55">
        <f t="shared" si="16"/>
        <v>40711</v>
      </c>
      <c r="E205" s="22" t="s">
        <v>7</v>
      </c>
      <c r="F205" s="57">
        <f t="shared" si="17"/>
        <v>40711</v>
      </c>
      <c r="G205" s="23" t="s">
        <v>8</v>
      </c>
      <c r="H205" s="24"/>
      <c r="I205" s="94"/>
      <c r="J205" s="21" t="s">
        <v>9</v>
      </c>
      <c r="K205" s="96"/>
      <c r="L205" s="23"/>
      <c r="M205" s="25">
        <f t="shared" si="18"/>
      </c>
      <c r="N205" s="98"/>
      <c r="O205" s="73">
        <f t="shared" si="19"/>
      </c>
    </row>
    <row r="206" spans="1:15" ht="21.75" customHeight="1">
      <c r="A206" s="20"/>
      <c r="B206" s="54">
        <f t="shared" si="15"/>
        <v>40710</v>
      </c>
      <c r="C206" s="21" t="s">
        <v>6</v>
      </c>
      <c r="D206" s="55">
        <f t="shared" si="16"/>
        <v>40710</v>
      </c>
      <c r="E206" s="22" t="s">
        <v>7</v>
      </c>
      <c r="F206" s="57">
        <f t="shared" si="17"/>
        <v>40710</v>
      </c>
      <c r="G206" s="23" t="s">
        <v>8</v>
      </c>
      <c r="H206" s="24"/>
      <c r="I206" s="94"/>
      <c r="J206" s="21" t="s">
        <v>9</v>
      </c>
      <c r="K206" s="96"/>
      <c r="L206" s="23"/>
      <c r="M206" s="25">
        <f t="shared" si="18"/>
      </c>
      <c r="N206" s="98"/>
      <c r="O206" s="73">
        <f t="shared" si="19"/>
      </c>
    </row>
    <row r="207" spans="1:15" ht="21.75" customHeight="1">
      <c r="A207" s="20"/>
      <c r="B207" s="54">
        <f t="shared" si="15"/>
        <v>40709</v>
      </c>
      <c r="C207" s="21" t="s">
        <v>6</v>
      </c>
      <c r="D207" s="55">
        <f t="shared" si="16"/>
        <v>40709</v>
      </c>
      <c r="E207" s="22" t="s">
        <v>7</v>
      </c>
      <c r="F207" s="57">
        <f t="shared" si="17"/>
        <v>40709</v>
      </c>
      <c r="G207" s="23" t="s">
        <v>8</v>
      </c>
      <c r="H207" s="24"/>
      <c r="I207" s="94"/>
      <c r="J207" s="21" t="s">
        <v>9</v>
      </c>
      <c r="K207" s="96"/>
      <c r="L207" s="23"/>
      <c r="M207" s="25">
        <f t="shared" si="18"/>
      </c>
      <c r="N207" s="98"/>
      <c r="O207" s="73">
        <f t="shared" si="19"/>
      </c>
    </row>
    <row r="208" spans="1:15" ht="21.75" customHeight="1">
      <c r="A208" s="20"/>
      <c r="B208" s="54">
        <f t="shared" si="15"/>
        <v>40708</v>
      </c>
      <c r="C208" s="21" t="s">
        <v>6</v>
      </c>
      <c r="D208" s="55">
        <f t="shared" si="16"/>
        <v>40708</v>
      </c>
      <c r="E208" s="22" t="s">
        <v>7</v>
      </c>
      <c r="F208" s="57">
        <f t="shared" si="17"/>
        <v>40708</v>
      </c>
      <c r="G208" s="23" t="s">
        <v>8</v>
      </c>
      <c r="H208" s="24"/>
      <c r="I208" s="94"/>
      <c r="J208" s="21" t="s">
        <v>9</v>
      </c>
      <c r="K208" s="96"/>
      <c r="L208" s="23"/>
      <c r="M208" s="25">
        <f t="shared" si="18"/>
      </c>
      <c r="N208" s="98"/>
      <c r="O208" s="73">
        <f t="shared" si="19"/>
      </c>
    </row>
    <row r="209" spans="1:15" ht="21.75" customHeight="1">
      <c r="A209" s="20"/>
      <c r="B209" s="54">
        <f t="shared" si="15"/>
        <v>40707</v>
      </c>
      <c r="C209" s="21" t="s">
        <v>6</v>
      </c>
      <c r="D209" s="55">
        <f t="shared" si="16"/>
        <v>40707</v>
      </c>
      <c r="E209" s="22" t="s">
        <v>7</v>
      </c>
      <c r="F209" s="57">
        <f t="shared" si="17"/>
        <v>40707</v>
      </c>
      <c r="G209" s="23" t="s">
        <v>8</v>
      </c>
      <c r="H209" s="24"/>
      <c r="I209" s="94"/>
      <c r="J209" s="21" t="s">
        <v>9</v>
      </c>
      <c r="K209" s="96"/>
      <c r="L209" s="23"/>
      <c r="M209" s="25">
        <f t="shared" si="18"/>
      </c>
      <c r="N209" s="98"/>
      <c r="O209" s="73">
        <f t="shared" si="19"/>
      </c>
    </row>
    <row r="210" spans="1:15" ht="21.75" customHeight="1">
      <c r="A210" s="20"/>
      <c r="B210" s="54">
        <f t="shared" si="15"/>
        <v>40706</v>
      </c>
      <c r="C210" s="21" t="s">
        <v>6</v>
      </c>
      <c r="D210" s="55">
        <f t="shared" si="16"/>
        <v>40706</v>
      </c>
      <c r="E210" s="22" t="s">
        <v>7</v>
      </c>
      <c r="F210" s="57">
        <f t="shared" si="17"/>
        <v>40706</v>
      </c>
      <c r="G210" s="23" t="s">
        <v>8</v>
      </c>
      <c r="H210" s="24"/>
      <c r="I210" s="94"/>
      <c r="J210" s="21" t="s">
        <v>9</v>
      </c>
      <c r="K210" s="96"/>
      <c r="L210" s="23"/>
      <c r="M210" s="25">
        <f t="shared" si="18"/>
      </c>
      <c r="N210" s="98"/>
      <c r="O210" s="73">
        <f t="shared" si="19"/>
      </c>
    </row>
    <row r="211" spans="1:15" ht="21.75" customHeight="1">
      <c r="A211" s="20"/>
      <c r="B211" s="54">
        <f t="shared" si="15"/>
        <v>40705</v>
      </c>
      <c r="C211" s="21" t="s">
        <v>6</v>
      </c>
      <c r="D211" s="55">
        <f t="shared" si="16"/>
        <v>40705</v>
      </c>
      <c r="E211" s="22" t="s">
        <v>7</v>
      </c>
      <c r="F211" s="57">
        <f t="shared" si="17"/>
        <v>40705</v>
      </c>
      <c r="G211" s="23" t="s">
        <v>8</v>
      </c>
      <c r="H211" s="24"/>
      <c r="I211" s="94"/>
      <c r="J211" s="21" t="s">
        <v>9</v>
      </c>
      <c r="K211" s="96"/>
      <c r="L211" s="23"/>
      <c r="M211" s="25">
        <f t="shared" si="18"/>
      </c>
      <c r="N211" s="98"/>
      <c r="O211" s="73">
        <f t="shared" si="19"/>
      </c>
    </row>
    <row r="212" spans="1:15" ht="21.75" customHeight="1">
      <c r="A212" s="20"/>
      <c r="B212" s="54">
        <f t="shared" si="15"/>
        <v>40704</v>
      </c>
      <c r="C212" s="21" t="s">
        <v>6</v>
      </c>
      <c r="D212" s="55">
        <f t="shared" si="16"/>
        <v>40704</v>
      </c>
      <c r="E212" s="22" t="s">
        <v>7</v>
      </c>
      <c r="F212" s="57">
        <f t="shared" si="17"/>
        <v>40704</v>
      </c>
      <c r="G212" s="23" t="s">
        <v>8</v>
      </c>
      <c r="H212" s="24"/>
      <c r="I212" s="94"/>
      <c r="J212" s="21" t="s">
        <v>9</v>
      </c>
      <c r="K212" s="96"/>
      <c r="L212" s="23"/>
      <c r="M212" s="25">
        <f t="shared" si="18"/>
      </c>
      <c r="N212" s="98"/>
      <c r="O212" s="73">
        <f t="shared" si="19"/>
      </c>
    </row>
    <row r="213" spans="1:15" ht="21.75" customHeight="1">
      <c r="A213" s="20"/>
      <c r="B213" s="54">
        <f t="shared" si="15"/>
        <v>40703</v>
      </c>
      <c r="C213" s="21" t="s">
        <v>6</v>
      </c>
      <c r="D213" s="55">
        <f t="shared" si="16"/>
        <v>40703</v>
      </c>
      <c r="E213" s="22" t="s">
        <v>7</v>
      </c>
      <c r="F213" s="57">
        <f t="shared" si="17"/>
        <v>40703</v>
      </c>
      <c r="G213" s="23" t="s">
        <v>8</v>
      </c>
      <c r="H213" s="24"/>
      <c r="I213" s="94"/>
      <c r="J213" s="21" t="s">
        <v>9</v>
      </c>
      <c r="K213" s="96"/>
      <c r="L213" s="23"/>
      <c r="M213" s="25">
        <f t="shared" si="18"/>
      </c>
      <c r="N213" s="98"/>
      <c r="O213" s="73">
        <f t="shared" si="19"/>
      </c>
    </row>
    <row r="214" spans="1:15" ht="21.75" customHeight="1">
      <c r="A214" s="20"/>
      <c r="B214" s="54">
        <f t="shared" si="15"/>
        <v>40702</v>
      </c>
      <c r="C214" s="21" t="s">
        <v>6</v>
      </c>
      <c r="D214" s="55">
        <f t="shared" si="16"/>
        <v>40702</v>
      </c>
      <c r="E214" s="22" t="s">
        <v>7</v>
      </c>
      <c r="F214" s="57">
        <f t="shared" si="17"/>
        <v>40702</v>
      </c>
      <c r="G214" s="23" t="s">
        <v>8</v>
      </c>
      <c r="H214" s="24"/>
      <c r="I214" s="94"/>
      <c r="J214" s="21" t="s">
        <v>9</v>
      </c>
      <c r="K214" s="96"/>
      <c r="L214" s="23"/>
      <c r="M214" s="25">
        <f t="shared" si="18"/>
      </c>
      <c r="N214" s="98"/>
      <c r="O214" s="73">
        <f t="shared" si="19"/>
      </c>
    </row>
    <row r="215" spans="1:15" ht="21.75" customHeight="1">
      <c r="A215" s="20"/>
      <c r="B215" s="54">
        <f t="shared" si="15"/>
        <v>40701</v>
      </c>
      <c r="C215" s="21" t="s">
        <v>6</v>
      </c>
      <c r="D215" s="55">
        <f t="shared" si="16"/>
        <v>40701</v>
      </c>
      <c r="E215" s="22" t="s">
        <v>7</v>
      </c>
      <c r="F215" s="57">
        <f t="shared" si="17"/>
        <v>40701</v>
      </c>
      <c r="G215" s="23" t="s">
        <v>8</v>
      </c>
      <c r="H215" s="24"/>
      <c r="I215" s="94"/>
      <c r="J215" s="21" t="s">
        <v>9</v>
      </c>
      <c r="K215" s="96"/>
      <c r="L215" s="23"/>
      <c r="M215" s="25">
        <f t="shared" si="18"/>
      </c>
      <c r="N215" s="98"/>
      <c r="O215" s="73">
        <f t="shared" si="19"/>
      </c>
    </row>
    <row r="216" spans="1:15" ht="21.75" customHeight="1">
      <c r="A216" s="20"/>
      <c r="B216" s="54">
        <f aca="true" t="shared" si="20" ref="B216:B222">B215-1</f>
        <v>40700</v>
      </c>
      <c r="C216" s="21" t="s">
        <v>6</v>
      </c>
      <c r="D216" s="55">
        <f aca="true" t="shared" si="21" ref="D216:D222">D215-1</f>
        <v>40700</v>
      </c>
      <c r="E216" s="22" t="s">
        <v>7</v>
      </c>
      <c r="F216" s="57">
        <f aca="true" t="shared" si="22" ref="F216:F222">F215-1</f>
        <v>40700</v>
      </c>
      <c r="G216" s="23" t="s">
        <v>8</v>
      </c>
      <c r="H216" s="24"/>
      <c r="I216" s="94"/>
      <c r="J216" s="21" t="s">
        <v>9</v>
      </c>
      <c r="K216" s="96"/>
      <c r="L216" s="23"/>
      <c r="M216" s="25">
        <f aca="true" t="shared" si="23" ref="M216:M222">IF(OR(I216="",K216=""),"",K216-I216)</f>
      </c>
      <c r="N216" s="98"/>
      <c r="O216" s="73">
        <f t="shared" si="19"/>
      </c>
    </row>
    <row r="217" spans="1:15" ht="21.75" customHeight="1">
      <c r="A217" s="20"/>
      <c r="B217" s="54">
        <f t="shared" si="20"/>
        <v>40699</v>
      </c>
      <c r="C217" s="21" t="s">
        <v>6</v>
      </c>
      <c r="D217" s="55">
        <f t="shared" si="21"/>
        <v>40699</v>
      </c>
      <c r="E217" s="22" t="s">
        <v>7</v>
      </c>
      <c r="F217" s="57">
        <f t="shared" si="22"/>
        <v>40699</v>
      </c>
      <c r="G217" s="23" t="s">
        <v>8</v>
      </c>
      <c r="H217" s="24"/>
      <c r="I217" s="94"/>
      <c r="J217" s="21" t="s">
        <v>9</v>
      </c>
      <c r="K217" s="96"/>
      <c r="L217" s="23"/>
      <c r="M217" s="25">
        <f t="shared" si="23"/>
      </c>
      <c r="N217" s="98"/>
      <c r="O217" s="73">
        <f t="shared" si="19"/>
      </c>
    </row>
    <row r="218" spans="1:15" ht="21.75" customHeight="1">
      <c r="A218" s="20"/>
      <c r="B218" s="54">
        <f t="shared" si="20"/>
        <v>40698</v>
      </c>
      <c r="C218" s="21" t="s">
        <v>6</v>
      </c>
      <c r="D218" s="55">
        <f t="shared" si="21"/>
        <v>40698</v>
      </c>
      <c r="E218" s="22" t="s">
        <v>7</v>
      </c>
      <c r="F218" s="57">
        <f t="shared" si="22"/>
        <v>40698</v>
      </c>
      <c r="G218" s="23" t="s">
        <v>8</v>
      </c>
      <c r="H218" s="24"/>
      <c r="I218" s="94"/>
      <c r="J218" s="21" t="s">
        <v>9</v>
      </c>
      <c r="K218" s="96"/>
      <c r="L218" s="23"/>
      <c r="M218" s="25">
        <f t="shared" si="23"/>
      </c>
      <c r="N218" s="98"/>
      <c r="O218" s="73">
        <f>IF(M218="","",M218-N218)</f>
      </c>
    </row>
    <row r="219" spans="1:15" ht="21.75" customHeight="1">
      <c r="A219" s="20"/>
      <c r="B219" s="54">
        <f t="shared" si="20"/>
        <v>40697</v>
      </c>
      <c r="C219" s="21" t="s">
        <v>6</v>
      </c>
      <c r="D219" s="55">
        <f t="shared" si="21"/>
        <v>40697</v>
      </c>
      <c r="E219" s="22" t="s">
        <v>7</v>
      </c>
      <c r="F219" s="57">
        <f t="shared" si="22"/>
        <v>40697</v>
      </c>
      <c r="G219" s="23" t="s">
        <v>8</v>
      </c>
      <c r="H219" s="24"/>
      <c r="I219" s="94"/>
      <c r="J219" s="21" t="s">
        <v>9</v>
      </c>
      <c r="K219" s="96"/>
      <c r="L219" s="23"/>
      <c r="M219" s="25">
        <f t="shared" si="23"/>
      </c>
      <c r="N219" s="98"/>
      <c r="O219" s="73">
        <f>IF(M219="","",M219-N219)</f>
      </c>
    </row>
    <row r="220" spans="1:15" ht="21.75" customHeight="1">
      <c r="A220" s="20"/>
      <c r="B220" s="54">
        <f t="shared" si="20"/>
        <v>40696</v>
      </c>
      <c r="C220" s="21" t="s">
        <v>6</v>
      </c>
      <c r="D220" s="55">
        <f t="shared" si="21"/>
        <v>40696</v>
      </c>
      <c r="E220" s="22" t="s">
        <v>7</v>
      </c>
      <c r="F220" s="57">
        <f t="shared" si="22"/>
        <v>40696</v>
      </c>
      <c r="G220" s="23" t="s">
        <v>8</v>
      </c>
      <c r="H220" s="24"/>
      <c r="I220" s="94"/>
      <c r="J220" s="21" t="s">
        <v>9</v>
      </c>
      <c r="K220" s="96"/>
      <c r="L220" s="23"/>
      <c r="M220" s="25">
        <f t="shared" si="23"/>
      </c>
      <c r="N220" s="98"/>
      <c r="O220" s="73">
        <f>IF(M220="","",M220-N220)</f>
      </c>
    </row>
    <row r="221" spans="1:15" ht="21.75" customHeight="1">
      <c r="A221" s="20"/>
      <c r="B221" s="54">
        <f t="shared" si="20"/>
        <v>40695</v>
      </c>
      <c r="C221" s="21" t="s">
        <v>6</v>
      </c>
      <c r="D221" s="55">
        <f t="shared" si="21"/>
        <v>40695</v>
      </c>
      <c r="E221" s="22" t="s">
        <v>7</v>
      </c>
      <c r="F221" s="57">
        <f t="shared" si="22"/>
        <v>40695</v>
      </c>
      <c r="G221" s="23" t="s">
        <v>8</v>
      </c>
      <c r="H221" s="24"/>
      <c r="I221" s="94"/>
      <c r="J221" s="21" t="s">
        <v>9</v>
      </c>
      <c r="K221" s="96"/>
      <c r="L221" s="23"/>
      <c r="M221" s="25">
        <f t="shared" si="23"/>
      </c>
      <c r="N221" s="98"/>
      <c r="O221" s="73">
        <f>IF(M221="","",M221-N221)</f>
      </c>
    </row>
    <row r="222" spans="1:15" ht="21.75" customHeight="1">
      <c r="A222" s="20"/>
      <c r="B222" s="54">
        <f t="shared" si="20"/>
        <v>40694</v>
      </c>
      <c r="C222" s="21" t="s">
        <v>6</v>
      </c>
      <c r="D222" s="55">
        <f t="shared" si="21"/>
        <v>40694</v>
      </c>
      <c r="E222" s="22" t="s">
        <v>7</v>
      </c>
      <c r="F222" s="57">
        <f t="shared" si="22"/>
        <v>40694</v>
      </c>
      <c r="G222" s="23" t="s">
        <v>8</v>
      </c>
      <c r="H222" s="24"/>
      <c r="I222" s="94"/>
      <c r="J222" s="21" t="s">
        <v>9</v>
      </c>
      <c r="K222" s="96"/>
      <c r="L222" s="23"/>
      <c r="M222" s="25">
        <f t="shared" si="23"/>
      </c>
      <c r="N222" s="98"/>
      <c r="O222" s="73">
        <f>IF(M222="","",M222-N222)</f>
      </c>
    </row>
    <row r="223" spans="13:14" ht="13.5">
      <c r="M223" s="48"/>
      <c r="N223" s="70"/>
    </row>
  </sheetData>
  <sheetProtection sheet="1" objects="1" scenarios="1" formatCells="0" formatColumns="0" formatRows="0" insertColumns="0" insertRows="0" insertHyperlinks="0" deleteColumns="0" deleteRows="0" sort="0" autoFilter="0" pivotTables="0"/>
  <mergeCells count="12">
    <mergeCell ref="A6:G7"/>
    <mergeCell ref="H6:L7"/>
    <mergeCell ref="M6:M7"/>
    <mergeCell ref="O6:O7"/>
    <mergeCell ref="M5:O5"/>
    <mergeCell ref="N6:N7"/>
    <mergeCell ref="A1:C2"/>
    <mergeCell ref="E1:F1"/>
    <mergeCell ref="G1:H1"/>
    <mergeCell ref="E2:F2"/>
    <mergeCell ref="G2:H2"/>
    <mergeCell ref="A4:O4"/>
  </mergeCells>
  <conditionalFormatting sqref="A193:G222">
    <cfRule type="expression" priority="9" dxfId="79">
      <formula>AND($I$2&gt;=1,$I$2&lt;=31)</formula>
    </cfRule>
  </conditionalFormatting>
  <conditionalFormatting sqref="A202:G222">
    <cfRule type="expression" priority="8" dxfId="79">
      <formula>OR($I$2="上旬",$I$2="中旬")</formula>
    </cfRule>
  </conditionalFormatting>
  <conditionalFormatting sqref="A203:G222">
    <cfRule type="expression" priority="7" dxfId="79">
      <formula>AND($I$2="下旬",DAY($D$8)&lt;=31)</formula>
    </cfRule>
  </conditionalFormatting>
  <conditionalFormatting sqref="A202:G202">
    <cfRule type="expression" priority="6" dxfId="79">
      <formula>AND($I$2="下旬",DAY($D$8)&lt;=30)</formula>
    </cfRule>
  </conditionalFormatting>
  <conditionalFormatting sqref="A201:G201">
    <cfRule type="expression" priority="5" dxfId="79">
      <formula>AND($I$2="下旬",DAY($D$8)&lt;=29)</formula>
    </cfRule>
  </conditionalFormatting>
  <conditionalFormatting sqref="A200:G200">
    <cfRule type="expression" priority="4" dxfId="79">
      <formula>AND($I$2="下旬",DAY($D$8)&lt;=28)</formula>
    </cfRule>
  </conditionalFormatting>
  <conditionalFormatting sqref="A222:G222">
    <cfRule type="expression" priority="3" dxfId="79">
      <formula>AND($I$2="不明",DAY($D$8)&lt;=30)</formula>
    </cfRule>
  </conditionalFormatting>
  <conditionalFormatting sqref="A221:G221">
    <cfRule type="expression" priority="2" dxfId="79">
      <formula>AND($I$2="不明",DAY($D$8)&lt;=29)</formula>
    </cfRule>
  </conditionalFormatting>
  <conditionalFormatting sqref="A220:G220">
    <cfRule type="expression" priority="1" dxfId="79">
      <formula>AND($I$2="不明",DAY($D$8)&lt;=28)</formula>
    </cfRule>
  </conditionalFormatting>
  <dataValidations count="1">
    <dataValidation type="list" allowBlank="1" showInputMessage="1" showErrorMessage="1" sqref="I2">
      <formula1>"不明,上旬,中旬,下旬,1,2,3,4,5,6,7,8,9,10,11,12,13,14,15,16,17,18,19,20,21,22,23,24,25,26,27,28,29,30,31"</formula1>
    </dataValidation>
  </dataValidations>
  <printOptions/>
  <pageMargins left="0.68" right="0.68" top="0.984251968503937" bottom="0.984251968503937" header="0.5118110236220472" footer="0.5118110236220472"/>
  <pageSetup errors="blank" horizontalDpi="300" verticalDpi="300" orientation="portrait" paperSize="9"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rgb="FF66FF33"/>
  </sheetPr>
  <dimension ref="A1:AL36"/>
  <sheetViews>
    <sheetView zoomScalePageLayoutView="0" workbookViewId="0" topLeftCell="A1">
      <selection activeCell="A1" sqref="A1"/>
    </sheetView>
  </sheetViews>
  <sheetFormatPr defaultColWidth="9.140625" defaultRowHeight="15"/>
  <cols>
    <col min="1" max="2" width="11.28125" style="1" customWidth="1"/>
    <col min="3" max="3" width="11.28125" style="59" customWidth="1"/>
    <col min="4" max="8" width="5.00390625" style="59" hidden="1" customWidth="1"/>
    <col min="9" max="9" width="11.28125" style="59" customWidth="1"/>
    <col min="10" max="14" width="5.00390625" style="59" hidden="1" customWidth="1"/>
    <col min="15" max="15" width="11.28125" style="59" customWidth="1"/>
    <col min="16" max="20" width="5.00390625" style="59" hidden="1" customWidth="1"/>
    <col min="21" max="21" width="11.28125" style="59" customWidth="1"/>
    <col min="22" max="26" width="5.00390625" style="59" hidden="1" customWidth="1"/>
    <col min="27" max="27" width="11.28125" style="59" customWidth="1"/>
    <col min="28" max="32" width="5.00390625" style="59" hidden="1" customWidth="1"/>
    <col min="33" max="33" width="11.28125" style="59" customWidth="1"/>
    <col min="34" max="38" width="5.00390625" style="59" hidden="1" customWidth="1"/>
    <col min="39" max="16384" width="9.00390625" style="2" customWidth="1"/>
  </cols>
  <sheetData>
    <row r="1" spans="1:38" ht="22.5" customHeight="1">
      <c r="A1" s="100" t="s">
        <v>30</v>
      </c>
      <c r="B1" s="101" t="s">
        <v>51</v>
      </c>
      <c r="C1" s="101" t="s">
        <v>36</v>
      </c>
      <c r="D1" s="102" t="s">
        <v>31</v>
      </c>
      <c r="E1" s="102" t="s">
        <v>32</v>
      </c>
      <c r="F1" s="102" t="s">
        <v>33</v>
      </c>
      <c r="G1" s="102" t="s">
        <v>34</v>
      </c>
      <c r="H1" s="103" t="s">
        <v>35</v>
      </c>
      <c r="I1" s="104" t="s">
        <v>37</v>
      </c>
      <c r="J1" s="102" t="s">
        <v>31</v>
      </c>
      <c r="K1" s="102" t="s">
        <v>32</v>
      </c>
      <c r="L1" s="102" t="s">
        <v>33</v>
      </c>
      <c r="M1" s="102" t="s">
        <v>34</v>
      </c>
      <c r="N1" s="103" t="s">
        <v>35</v>
      </c>
      <c r="O1" s="104" t="s">
        <v>38</v>
      </c>
      <c r="P1" s="102" t="s">
        <v>31</v>
      </c>
      <c r="Q1" s="102" t="s">
        <v>32</v>
      </c>
      <c r="R1" s="102" t="s">
        <v>33</v>
      </c>
      <c r="S1" s="102" t="s">
        <v>34</v>
      </c>
      <c r="T1" s="103" t="s">
        <v>35</v>
      </c>
      <c r="U1" s="104" t="s">
        <v>39</v>
      </c>
      <c r="V1" s="102" t="s">
        <v>31</v>
      </c>
      <c r="W1" s="102" t="s">
        <v>32</v>
      </c>
      <c r="X1" s="102" t="s">
        <v>33</v>
      </c>
      <c r="Y1" s="102" t="s">
        <v>34</v>
      </c>
      <c r="Z1" s="103" t="s">
        <v>35</v>
      </c>
      <c r="AA1" s="104" t="s">
        <v>40</v>
      </c>
      <c r="AB1" s="102" t="s">
        <v>31</v>
      </c>
      <c r="AC1" s="102" t="s">
        <v>32</v>
      </c>
      <c r="AD1" s="102" t="s">
        <v>33</v>
      </c>
      <c r="AE1" s="102" t="s">
        <v>34</v>
      </c>
      <c r="AF1" s="103" t="s">
        <v>35</v>
      </c>
      <c r="AG1" s="104" t="s">
        <v>41</v>
      </c>
      <c r="AH1" s="60" t="s">
        <v>31</v>
      </c>
      <c r="AI1" s="60" t="s">
        <v>32</v>
      </c>
      <c r="AJ1" s="60" t="s">
        <v>33</v>
      </c>
      <c r="AK1" s="60" t="s">
        <v>34</v>
      </c>
      <c r="AL1" s="61" t="s">
        <v>35</v>
      </c>
    </row>
    <row r="2" spans="1:38" s="58" customFormat="1" ht="22.5" customHeight="1">
      <c r="A2" s="99">
        <f>'①労働時間入力表'!B8</f>
        <v>40908</v>
      </c>
      <c r="B2" s="62">
        <f>SUM(D2:F2)</f>
        <v>0</v>
      </c>
      <c r="C2" s="62">
        <f>SUM(D2:H2)</f>
        <v>0</v>
      </c>
      <c r="D2" s="62">
        <f>IF(SUM('①労働時間入力表'!O8:O14)-TIME(20,0,0)-TIME(20,0,0)&gt;0,SUM('①労働時間入力表'!O8:O14)-TIME(20,0,0)-TIME(20,0,0),0)</f>
        <v>0</v>
      </c>
      <c r="E2" s="62">
        <f>IF(SUM('①労働時間入力表'!O15:O21)-TIME(20,0,0)-TIME(20,0,0)&gt;0,SUM('①労働時間入力表'!O15:O21)-TIME(20,0,0)-TIME(20,0,0),0)</f>
        <v>0</v>
      </c>
      <c r="F2" s="62">
        <f>IF(SUM('①労働時間入力表'!O22:O28)-TIME(20,0,0)-TIME(20,0,0)&gt;0,SUM('①労働時間入力表'!O22:O28)-TIME(20,0,0)-TIME(20,0,0),0)</f>
        <v>0</v>
      </c>
      <c r="G2" s="62">
        <f>IF(SUM('①労働時間入力表'!O29:O35)-TIME(20,0,0)-TIME(20,0,0)&gt;0,SUM('①労働時間入力表'!O29:O35)-TIME(20,0,0)-TIME(20,0,0),0)</f>
        <v>0</v>
      </c>
      <c r="H2" s="62">
        <f>IF(SUM('①労働時間入力表'!O36:O37)-IF(COUNTBLANK('①労働時間入力表'!O38:O42)&gt;1,"16:00",IF(COUNTBLANK('①労働時間入力表'!O38:O42)=1,"8:00",0))&lt;0,0,SUM('①労働時間入力表'!O36:O37)-IF(COUNTBLANK('①労働時間入力表'!O38:O42)&gt;1,"16:00",IF(COUNTBLANK('①労働時間入力表'!O38:O42)=1,"8:00",0)))</f>
        <v>0</v>
      </c>
      <c r="I2" s="62">
        <f>SUM(J2:N2)</f>
        <v>0</v>
      </c>
      <c r="J2" s="62">
        <f>IF(SUM('①労働時間入力表'!O38:O44)-TIME(20,0,0)-TIME(20,0,0)&gt;0,SUM('①労働時間入力表'!O38:O44)-TIME(20,0,0)-TIME(20,0,0),0)</f>
        <v>0</v>
      </c>
      <c r="K2" s="62">
        <f>IF(SUM('①労働時間入力表'!O45:O51)-TIME(20,0,0)-TIME(20,0,0)&gt;0,SUM('①労働時間入力表'!O45:O51)-TIME(20,0,0)-TIME(20,0,0),0)</f>
        <v>0</v>
      </c>
      <c r="L2" s="62">
        <f>IF(SUM('①労働時間入力表'!O52:O58)-TIME(20,0,0)-TIME(20,0,0)&gt;0,SUM('①労働時間入力表'!O52:O58)-TIME(20,0,0)-TIME(20,0,0),0)</f>
        <v>0</v>
      </c>
      <c r="M2" s="62">
        <f>IF(SUM('①労働時間入力表'!O59:O65)-TIME(20,0,0)-TIME(20,0,0)&gt;0,SUM('①労働時間入力表'!O59:O65)-TIME(20,0,0)-TIME(20,0,0),0)</f>
        <v>0</v>
      </c>
      <c r="N2" s="62">
        <f>IF(SUM('①労働時間入力表'!O66:O67)-IF(COUNTBLANK('①労働時間入力表'!O68:O72)&gt;1,"16:00",IF(COUNTBLANK('①労働時間入力表'!O68:O72)=1,"8:00",0))&lt;0,0,SUM('①労働時間入力表'!O66:O67)-IF(COUNTBLANK('①労働時間入力表'!O68:O72)&gt;1,"16:00",IF(COUNTBLANK('①労働時間入力表'!O68:O72)=1,"8:00",0)))</f>
        <v>0</v>
      </c>
      <c r="O2" s="62">
        <f>SUM(P2:T2)</f>
        <v>0</v>
      </c>
      <c r="P2" s="62">
        <f>IF(SUM('①労働時間入力表'!O68:O74)-TIME(20,0,0)-TIME(20,0,0)&gt;0,SUM('①労働時間入力表'!O68:O74)-TIME(20,0,0)-TIME(20,0,0),0)</f>
        <v>0</v>
      </c>
      <c r="Q2" s="62">
        <f>IF(SUM('①労働時間入力表'!O75:O81)-TIME(20,0,0)-TIME(20,0,0)&gt;0,SUM('①労働時間入力表'!O75:O81)-TIME(20,0,0)-TIME(20,0,0),0)</f>
        <v>0</v>
      </c>
      <c r="R2" s="62">
        <f>IF(SUM('①労働時間入力表'!O82:O88)-TIME(20,0,0)-TIME(20,0,0)&gt;0,SUM('①労働時間入力表'!O82:O88)-TIME(20,0,0)-TIME(20,0,0),0)</f>
        <v>0</v>
      </c>
      <c r="S2" s="62">
        <f>IF(SUM('①労働時間入力表'!O89:O95)-TIME(20,0,0)-TIME(20,0,0)&gt;0,SUM('①労働時間入力表'!O89:O95)-TIME(20,0,0)-TIME(20,0,0),0)</f>
        <v>0</v>
      </c>
      <c r="T2" s="62">
        <f>IF(SUM('①労働時間入力表'!O96:O97)-IF(COUNTBLANK('①労働時間入力表'!O98:O102)&gt;1,"16:00",IF(COUNTBLANK('①労働時間入力表'!O98:O102)=1,"8:00",0))&lt;0,0,SUM('①労働時間入力表'!O96:O97)-IF(COUNTBLANK('①労働時間入力表'!O98:O102)&gt;1,"16:00",IF(COUNTBLANK('①労働時間入力表'!O98:O102)=1,"8:00",0)))</f>
        <v>0</v>
      </c>
      <c r="U2" s="62">
        <f>SUM(V2:Z2)</f>
        <v>0</v>
      </c>
      <c r="V2" s="62">
        <f>IF(SUM('①労働時間入力表'!O98:O104)-TIME(20,0,0)-TIME(20,0,0)&gt;0,SUM('①労働時間入力表'!O98:O104)-TIME(20,0,0)-TIME(20,0,0),0)</f>
        <v>0</v>
      </c>
      <c r="W2" s="62">
        <f>IF(SUM('①労働時間入力表'!O105:O111)-TIME(20,0,0)-TIME(20,0,0)&gt;0,SUM('①労働時間入力表'!O105:O111)-TIME(20,0,0)-TIME(20,0,0),0)</f>
        <v>0</v>
      </c>
      <c r="X2" s="62">
        <f>IF(SUM('①労働時間入力表'!O112:O118)-TIME(20,0,0)-TIME(20,0,0)&gt;0,SUM('①労働時間入力表'!O112:O118)-TIME(20,0,0)-TIME(20,0,0),0)</f>
        <v>0</v>
      </c>
      <c r="Y2" s="62">
        <f>IF(SUM('①労働時間入力表'!O119:O125)-TIME(20,0,0)-TIME(20,0,0)&gt;0,SUM('①労働時間入力表'!O119:O125)-TIME(20,0,0)-TIME(20,0,0),0)</f>
        <v>0</v>
      </c>
      <c r="Z2" s="62">
        <f>IF(SUM('①労働時間入力表'!O126:O127)-IF(COUNTBLANK('①労働時間入力表'!O128:O132)&gt;1,"16:00",IF(COUNTBLANK('①労働時間入力表'!O128:O132)=1,"8:00",0))&lt;0,0,SUM('①労働時間入力表'!O126:O127)-IF(COUNTBLANK('①労働時間入力表'!O128:O132)&gt;1,"16:00",IF(COUNTBLANK('①労働時間入力表'!O128:O132)=1,"8:00",0)))</f>
        <v>0</v>
      </c>
      <c r="AA2" s="62">
        <f>SUM(AB2:AF2)</f>
        <v>0</v>
      </c>
      <c r="AB2" s="62">
        <f>IF(SUM('①労働時間入力表'!O128:O134)-TIME(20,0,0)-TIME(20,0,0)&gt;0,SUM('①労働時間入力表'!O128:O134)-TIME(20,0,0)-TIME(20,0,0),0)</f>
        <v>0</v>
      </c>
      <c r="AC2" s="62">
        <f>IF(SUM('①労働時間入力表'!O135:O141)-TIME(20,0,0)-TIME(20,0,0)&gt;0,SUM('①労働時間入力表'!O135:O141)-TIME(20,0,0)-TIME(20,0,0),0)</f>
        <v>0</v>
      </c>
      <c r="AD2" s="62">
        <f>IF(SUM('①労働時間入力表'!O142:O148)-TIME(20,0,0)-TIME(20,0,0)&gt;0,SUM('①労働時間入力表'!O142:O148)-TIME(20,0,0)-TIME(20,0,0),0)</f>
        <v>0</v>
      </c>
      <c r="AE2" s="62">
        <f>IF(SUM('①労働時間入力表'!O149:O155)-TIME(20,0,0)-TIME(20,0,0)&gt;0,SUM('①労働時間入力表'!O149:O155)-TIME(20,0,0)-TIME(20,0,0),0)</f>
        <v>0</v>
      </c>
      <c r="AF2" s="62">
        <f>IF(SUM('①労働時間入力表'!O156:O157)-IF(COUNTBLANK('①労働時間入力表'!O158:O162)&gt;1,"16:00",IF(COUNTBLANK('①労働時間入力表'!O158:O162)=1,"8:00",0))&lt;0,0,SUM('①労働時間入力表'!O156:O157)-IF(COUNTBLANK('①労働時間入力表'!O158:O162)&gt;1,"16:00",IF(COUNTBLANK('①労働時間入力表'!O158:O162)=1,"8:00",0)))</f>
        <v>0</v>
      </c>
      <c r="AG2" s="62">
        <f>SUM(AH2:AL2)</f>
        <v>0</v>
      </c>
      <c r="AH2" s="62">
        <f>IF(SUM('①労働時間入力表'!O158:O164)-TIME(20,0,0)-TIME(20,0,0)&gt;0,SUM('①労働時間入力表'!O158:O164)-TIME(20,0,0)-TIME(20,0,0),0)</f>
        <v>0</v>
      </c>
      <c r="AI2" s="62">
        <f>IF(SUM('①労働時間入力表'!O165:O171)-TIME(20,0,0)-TIME(20,0,0)&gt;0,SUM('①労働時間入力表'!O165:O171)-TIME(20,0,0)-TIME(20,0,0),0)</f>
        <v>0</v>
      </c>
      <c r="AJ2" s="62">
        <f>IF(SUM('①労働時間入力表'!O172:O178)-TIME(20,0,0)-TIME(20,0,0)&gt;0,SUM('①労働時間入力表'!O172:O178)-TIME(20,0,0)-TIME(20,0,0),0)</f>
        <v>0</v>
      </c>
      <c r="AK2" s="62">
        <f>IF(SUM('①労働時間入力表'!O179:O185)-TIME(20,0,0)-TIME(20,0,0)&gt;0,SUM('①労働時間入力表'!O179:O185)-TIME(20,0,0)-TIME(20,0,0),0)</f>
        <v>0</v>
      </c>
      <c r="AL2" s="62">
        <f>IF(SUM('①労働時間入力表'!O186:O187)-IF(COUNTBLANK('①労働時間入力表'!O188:O192)&gt;1,"16:00",IF(COUNTBLANK('①労働時間入力表'!O188:O192)=1,"8:00",0))&lt;0,0,SUM('①労働時間入力表'!O186:O187)-IF(COUNTBLANK('①労働時間入力表'!O188:O192)&gt;1,"16:00",IF(COUNTBLANK('①労働時間入力表'!O188:O192)=1,"8:00",0)))</f>
        <v>0</v>
      </c>
    </row>
    <row r="3" spans="1:38" ht="22.5" customHeight="1">
      <c r="A3" s="99">
        <f>IF(A2="","",IF(AND('①労働時間入力表'!$I$2&gt;=1,'①労働時間入力表'!$I$2&lt;=31),"",IF(AND('①労働時間入力表'!$I$2="中旬",DAY(A2-1)&lt;=10),"",IF(AND('①労働時間入力表'!$I$2="下旬",DAY(A2-1)&lt;=20),"",IF(MONTH(A2-1)&lt;&gt;MONTH(A2),"",A2-1)))))</f>
        <v>40907</v>
      </c>
      <c r="B3" s="62">
        <f aca="true" t="shared" si="0" ref="B3:B32">SUM(D3:F3)</f>
        <v>0</v>
      </c>
      <c r="C3" s="62">
        <f aca="true" t="shared" si="1" ref="C3:C32">SUM(D3:H3)</f>
        <v>0</v>
      </c>
      <c r="D3" s="62">
        <f>IF(SUM('①労働時間入力表'!O9:O15)-TIME(20,0,0)-TIME(20,0,0)&gt;0,SUM('①労働時間入力表'!O9:O15)-TIME(20,0,0)-TIME(20,0,0),0)</f>
        <v>0</v>
      </c>
      <c r="E3" s="62">
        <f>IF(SUM('①労働時間入力表'!O16:O22)-TIME(20,0,0)-TIME(20,0,0)&gt;0,SUM('①労働時間入力表'!O16:O22)-TIME(20,0,0)-TIME(20,0,0),0)</f>
        <v>0</v>
      </c>
      <c r="F3" s="62">
        <f>IF(SUM('①労働時間入力表'!O23:O29)-TIME(20,0,0)-TIME(20,0,0)&gt;0,SUM('①労働時間入力表'!O23:O29)-TIME(20,0,0)-TIME(20,0,0),0)</f>
        <v>0</v>
      </c>
      <c r="G3" s="62">
        <f>IF(SUM('①労働時間入力表'!O30:O36)-TIME(20,0,0)-TIME(20,0,0)&gt;0,SUM('①労働時間入力表'!O30:O36)-TIME(20,0,0)-TIME(20,0,0),0)</f>
        <v>0</v>
      </c>
      <c r="H3" s="62">
        <f>IF(SUM('①労働時間入力表'!O37:O38)-IF(COUNTBLANK('①労働時間入力表'!O39:O43)&gt;1,"16:00",IF(COUNTBLANK('①労働時間入力表'!O39:O43)=1,"8:00",0))&lt;0,0,SUM('①労働時間入力表'!O37:O38)-IF(COUNTBLANK('①労働時間入力表'!O39:O43)&gt;1,"16:00",IF(COUNTBLANK('①労働時間入力表'!O39:O43)=1,"8:00",0)))</f>
        <v>0</v>
      </c>
      <c r="I3" s="62">
        <f aca="true" t="shared" si="2" ref="I3:I32">SUM(J3:N3)</f>
        <v>0</v>
      </c>
      <c r="J3" s="62">
        <f>IF(SUM('①労働時間入力表'!O39:O45)-TIME(20,0,0)-TIME(20,0,0)&gt;0,SUM('①労働時間入力表'!O39:O45)-TIME(20,0,0)-TIME(20,0,0),0)</f>
        <v>0</v>
      </c>
      <c r="K3" s="62">
        <f>IF(SUM('①労働時間入力表'!O46:O52)-TIME(20,0,0)-TIME(20,0,0)&gt;0,SUM('①労働時間入力表'!O46:O52)-TIME(20,0,0)-TIME(20,0,0),0)</f>
        <v>0</v>
      </c>
      <c r="L3" s="62">
        <f>IF(SUM('①労働時間入力表'!O53:O59)-TIME(20,0,0)-TIME(20,0,0)&gt;0,SUM('①労働時間入力表'!O53:O59)-TIME(20,0,0)-TIME(20,0,0),0)</f>
        <v>0</v>
      </c>
      <c r="M3" s="62">
        <f>IF(SUM('①労働時間入力表'!O60:O66)-TIME(20,0,0)-TIME(20,0,0)&gt;0,SUM('①労働時間入力表'!O60:O66)-TIME(20,0,0)-TIME(20,0,0),0)</f>
        <v>0</v>
      </c>
      <c r="N3" s="62">
        <f>IF(SUM('①労働時間入力表'!O67:O68)-IF(COUNTBLANK('①労働時間入力表'!O69:O73)&gt;1,"16:00",IF(COUNTBLANK('①労働時間入力表'!O69:O73)=1,"8:00",0))&lt;0,0,SUM('①労働時間入力表'!O67:O68)-IF(COUNTBLANK('①労働時間入力表'!O69:O73)&gt;1,"16:00",IF(COUNTBLANK('①労働時間入力表'!O69:O73)=1,"8:00",0)))</f>
        <v>0</v>
      </c>
      <c r="O3" s="62">
        <f aca="true" t="shared" si="3" ref="O3:O32">SUM(P3:T3)</f>
        <v>0</v>
      </c>
      <c r="P3" s="62">
        <f>IF(SUM('①労働時間入力表'!O69:O75)-TIME(20,0,0)-TIME(20,0,0)&gt;0,SUM('①労働時間入力表'!O69:O75)-TIME(20,0,0)-TIME(20,0,0),0)</f>
        <v>0</v>
      </c>
      <c r="Q3" s="62">
        <f>IF(SUM('①労働時間入力表'!O76:O82)-TIME(20,0,0)-TIME(20,0,0)&gt;0,SUM('①労働時間入力表'!O76:O82)-TIME(20,0,0)-TIME(20,0,0),0)</f>
        <v>0</v>
      </c>
      <c r="R3" s="62">
        <f>IF(SUM('①労働時間入力表'!O83:O89)-TIME(20,0,0)-TIME(20,0,0)&gt;0,SUM('①労働時間入力表'!O83:O89)-TIME(20,0,0)-TIME(20,0,0),0)</f>
        <v>0</v>
      </c>
      <c r="S3" s="62">
        <f>IF(SUM('①労働時間入力表'!O90:O96)-TIME(20,0,0)-TIME(20,0,0)&gt;0,SUM('①労働時間入力表'!O90:O96)-TIME(20,0,0)-TIME(20,0,0),0)</f>
        <v>0</v>
      </c>
      <c r="T3" s="62">
        <f>IF(SUM('①労働時間入力表'!O97:O98)-IF(COUNTBLANK('①労働時間入力表'!O99:O103)&gt;1,"16:00",IF(COUNTBLANK('①労働時間入力表'!O99:O103)=1,"8:00",0))&lt;0,0,SUM('①労働時間入力表'!O97:O98)-IF(COUNTBLANK('①労働時間入力表'!O99:O103)&gt;1,"16:00",IF(COUNTBLANK('①労働時間入力表'!O99:O103)=1,"8:00",0)))</f>
        <v>0</v>
      </c>
      <c r="U3" s="62">
        <f aca="true" t="shared" si="4" ref="U3:U31">SUM(V3:Z3)</f>
        <v>0</v>
      </c>
      <c r="V3" s="62">
        <f>IF(SUM('①労働時間入力表'!O99:O105)-TIME(20,0,0)-TIME(20,0,0)&gt;0,SUM('①労働時間入力表'!O99:O105)-TIME(20,0,0)-TIME(20,0,0),0)</f>
        <v>0</v>
      </c>
      <c r="W3" s="62">
        <f>IF(SUM('①労働時間入力表'!O106:O112)-TIME(20,0,0)-TIME(20,0,0)&gt;0,SUM('①労働時間入力表'!O106:O112)-TIME(20,0,0)-TIME(20,0,0),0)</f>
        <v>0</v>
      </c>
      <c r="X3" s="62">
        <f>IF(SUM('①労働時間入力表'!O113:O119)-TIME(20,0,0)-TIME(20,0,0)&gt;0,SUM('①労働時間入力表'!O113:O119)-TIME(20,0,0)-TIME(20,0,0),0)</f>
        <v>0</v>
      </c>
      <c r="Y3" s="62">
        <f>IF(SUM('①労働時間入力表'!O120:O126)-TIME(20,0,0)-TIME(20,0,0)&gt;0,SUM('①労働時間入力表'!O120:O126)-TIME(20,0,0)-TIME(20,0,0),0)</f>
        <v>0</v>
      </c>
      <c r="Z3" s="62">
        <f>IF(SUM('①労働時間入力表'!O127:O128)-IF(COUNTBLANK('①労働時間入力表'!O129:O133)&gt;1,"16:00",IF(COUNTBLANK('①労働時間入力表'!O129:O133)=1,"8:00",0))&lt;0,0,SUM('①労働時間入力表'!O127:O128)-IF(COUNTBLANK('①労働時間入力表'!O129:O133)&gt;1,"16:00",IF(COUNTBLANK('①労働時間入力表'!O129:O133)=1,"8:00",0)))</f>
        <v>0</v>
      </c>
      <c r="AA3" s="62">
        <f aca="true" t="shared" si="5" ref="AA3:AA31">SUM(AB3:AF3)</f>
        <v>0</v>
      </c>
      <c r="AB3" s="62">
        <f>IF(SUM('①労働時間入力表'!O129:O135)-TIME(20,0,0)-TIME(20,0,0)&gt;0,SUM('①労働時間入力表'!O129:O135)-TIME(20,0,0)-TIME(20,0,0),0)</f>
        <v>0</v>
      </c>
      <c r="AC3" s="62">
        <f>IF(SUM('①労働時間入力表'!O136:O142)-TIME(20,0,0)-TIME(20,0,0)&gt;0,SUM('①労働時間入力表'!O136:O142)-TIME(20,0,0)-TIME(20,0,0),0)</f>
        <v>0</v>
      </c>
      <c r="AD3" s="62">
        <f>IF(SUM('①労働時間入力表'!O143:O149)-TIME(20,0,0)-TIME(20,0,0)&gt;0,SUM('①労働時間入力表'!O143:O149)-TIME(20,0,0)-TIME(20,0,0),0)</f>
        <v>0</v>
      </c>
      <c r="AE3" s="62">
        <f>IF(SUM('①労働時間入力表'!O150:O156)-TIME(20,0,0)-TIME(20,0,0)&gt;0,SUM('①労働時間入力表'!O150:O156)-TIME(20,0,0)-TIME(20,0,0),0)</f>
        <v>0</v>
      </c>
      <c r="AF3" s="62">
        <f>IF(SUM('①労働時間入力表'!O157:O158)-IF(COUNTBLANK('①労働時間入力表'!O159:O163)&gt;1,"16:00",IF(COUNTBLANK('①労働時間入力表'!O159:O163)=1,"8:00",0))&lt;0,0,SUM('①労働時間入力表'!O157:O158)-IF(COUNTBLANK('①労働時間入力表'!O159:O163)&gt;1,"16:00",IF(COUNTBLANK('①労働時間入力表'!O159:O163)=1,"8:00",0)))</f>
        <v>0</v>
      </c>
      <c r="AG3" s="62">
        <f aca="true" t="shared" si="6" ref="AG3:AG31">SUM(AH3:AL3)</f>
        <v>0</v>
      </c>
      <c r="AH3" s="62">
        <f>IF(SUM('①労働時間入力表'!O159:O165)-TIME(20,0,0)-TIME(20,0,0)&gt;0,SUM('①労働時間入力表'!O159:O165)-TIME(20,0,0)-TIME(20,0,0),0)</f>
        <v>0</v>
      </c>
      <c r="AI3" s="62">
        <f>IF(SUM('①労働時間入力表'!O166:O172)-TIME(20,0,0)-TIME(20,0,0)&gt;0,SUM('①労働時間入力表'!O166:O172)-TIME(20,0,0)-TIME(20,0,0),0)</f>
        <v>0</v>
      </c>
      <c r="AJ3" s="62">
        <f>IF(SUM('①労働時間入力表'!O173:O179)-TIME(20,0,0)-TIME(20,0,0)&gt;0,SUM('①労働時間入力表'!O173:O179)-TIME(20,0,0)-TIME(20,0,0),0)</f>
        <v>0</v>
      </c>
      <c r="AK3" s="62">
        <f>IF(SUM('①労働時間入力表'!O180:O186)-TIME(20,0,0)-TIME(20,0,0)&gt;0,SUM('①労働時間入力表'!O180:O186)-TIME(20,0,0)-TIME(20,0,0),0)</f>
        <v>0</v>
      </c>
      <c r="AL3" s="62">
        <f>IF(SUM('①労働時間入力表'!O187:O188)-IF(COUNTBLANK('①労働時間入力表'!O189:O193)&gt;1,"16:00",IF(COUNTBLANK('①労働時間入力表'!O189:O193)=1,"8:00",0))&lt;0,0,SUM('①労働時間入力表'!O187:O188)-IF(COUNTBLANK('①労働時間入力表'!O189:O193)&gt;1,"16:00",IF(COUNTBLANK('①労働時間入力表'!O189:O193)=1,"8:00",0)))</f>
        <v>0</v>
      </c>
    </row>
    <row r="4" spans="1:38" ht="22.5" customHeight="1">
      <c r="A4" s="99">
        <f>IF(A3="","",IF(AND('①労働時間入力表'!$I$2&gt;=1,'①労働時間入力表'!$I$2&lt;=31),"",IF(AND('①労働時間入力表'!$I$2="中旬",DAY(A3-1)&lt;=10),"",IF(AND('①労働時間入力表'!$I$2="下旬",DAY(A3-1)&lt;=20),"",IF(MONTH(A3-1)&lt;&gt;MONTH(A3),"",A3-1)))))</f>
        <v>40906</v>
      </c>
      <c r="B4" s="62">
        <f t="shared" si="0"/>
        <v>0</v>
      </c>
      <c r="C4" s="62">
        <f t="shared" si="1"/>
        <v>0</v>
      </c>
      <c r="D4" s="62">
        <f>IF(SUM('①労働時間入力表'!O10:O16)-TIME(20,0,0)-TIME(20,0,0)&gt;0,SUM('①労働時間入力表'!O10:O16)-TIME(20,0,0)-TIME(20,0,0),0)</f>
        <v>0</v>
      </c>
      <c r="E4" s="62">
        <f>IF(SUM('①労働時間入力表'!O17:O23)-TIME(20,0,0)-TIME(20,0,0)&gt;0,SUM('①労働時間入力表'!O17:O23)-TIME(20,0,0)-TIME(20,0,0),0)</f>
        <v>0</v>
      </c>
      <c r="F4" s="62">
        <f>IF(SUM('①労働時間入力表'!O24:O30)-TIME(20,0,0)-TIME(20,0,0)&gt;0,SUM('①労働時間入力表'!O24:O30)-TIME(20,0,0)-TIME(20,0,0),0)</f>
        <v>0</v>
      </c>
      <c r="G4" s="62">
        <f>IF(SUM('①労働時間入力表'!O31:O37)-TIME(20,0,0)-TIME(20,0,0)&gt;0,SUM('①労働時間入力表'!O31:O37)-TIME(20,0,0)-TIME(20,0,0),0)</f>
        <v>0</v>
      </c>
      <c r="H4" s="62">
        <f>IF(SUM('①労働時間入力表'!O38:O39)-IF(COUNTBLANK('①労働時間入力表'!O40:O44)&gt;1,"16:00",IF(COUNTBLANK('①労働時間入力表'!O40:O44)=1,"8:00",0))&lt;0,0,SUM('①労働時間入力表'!O38:O39)-IF(COUNTBLANK('①労働時間入力表'!O40:O44)&gt;1,"16:00",IF(COUNTBLANK('①労働時間入力表'!O40:O44)=1,"8:00",0)))</f>
        <v>0</v>
      </c>
      <c r="I4" s="62">
        <f t="shared" si="2"/>
        <v>0</v>
      </c>
      <c r="J4" s="62">
        <f>IF(SUM('①労働時間入力表'!O40:O46)-TIME(20,0,0)-TIME(20,0,0)&gt;0,SUM('①労働時間入力表'!O40:O46)-TIME(20,0,0)-TIME(20,0,0),0)</f>
        <v>0</v>
      </c>
      <c r="K4" s="62">
        <f>IF(SUM('①労働時間入力表'!O47:O53)-TIME(20,0,0)-TIME(20,0,0)&gt;0,SUM('①労働時間入力表'!O47:O53)-TIME(20,0,0)-TIME(20,0,0),0)</f>
        <v>0</v>
      </c>
      <c r="L4" s="62">
        <f>IF(SUM('①労働時間入力表'!O54:O60)-TIME(20,0,0)-TIME(20,0,0)&gt;0,SUM('①労働時間入力表'!O54:O60)-TIME(20,0,0)-TIME(20,0,0),0)</f>
        <v>0</v>
      </c>
      <c r="M4" s="62">
        <f>IF(SUM('①労働時間入力表'!O61:O67)-TIME(20,0,0)-TIME(20,0,0)&gt;0,SUM('①労働時間入力表'!O61:O67)-TIME(20,0,0)-TIME(20,0,0),0)</f>
        <v>0</v>
      </c>
      <c r="N4" s="62">
        <f>IF(SUM('①労働時間入力表'!O68:O69)-IF(COUNTBLANK('①労働時間入力表'!O70:O74)&gt;1,"16:00",IF(COUNTBLANK('①労働時間入力表'!O70:O74)=1,"8:00",0))&lt;0,0,SUM('①労働時間入力表'!O68:O69)-IF(COUNTBLANK('①労働時間入力表'!O70:O74)&gt;1,"16:00",IF(COUNTBLANK('①労働時間入力表'!O70:O74)=1,"8:00",0)))</f>
        <v>0</v>
      </c>
      <c r="O4" s="62">
        <f t="shared" si="3"/>
        <v>0</v>
      </c>
      <c r="P4" s="62">
        <f>IF(SUM('①労働時間入力表'!O70:O76)-TIME(20,0,0)-TIME(20,0,0)&gt;0,SUM('①労働時間入力表'!O70:O76)-TIME(20,0,0)-TIME(20,0,0),0)</f>
        <v>0</v>
      </c>
      <c r="Q4" s="62">
        <f>IF(SUM('①労働時間入力表'!O77:O83)-TIME(20,0,0)-TIME(20,0,0)&gt;0,SUM('①労働時間入力表'!O77:O83)-TIME(20,0,0)-TIME(20,0,0),0)</f>
        <v>0</v>
      </c>
      <c r="R4" s="62">
        <f>IF(SUM('①労働時間入力表'!O84:O90)-TIME(20,0,0)-TIME(20,0,0)&gt;0,SUM('①労働時間入力表'!O84:O90)-TIME(20,0,0)-TIME(20,0,0),0)</f>
        <v>0</v>
      </c>
      <c r="S4" s="62">
        <f>IF(SUM('①労働時間入力表'!O91:O97)-TIME(20,0,0)-TIME(20,0,0)&gt;0,SUM('①労働時間入力表'!O91:O97)-TIME(20,0,0)-TIME(20,0,0),0)</f>
        <v>0</v>
      </c>
      <c r="T4" s="62">
        <f>IF(SUM('①労働時間入力表'!O98:O99)-IF(COUNTBLANK('①労働時間入力表'!O100:O104)&gt;1,"16:00",IF(COUNTBLANK('①労働時間入力表'!O100:O104)=1,"8:00",0))&lt;0,0,SUM('①労働時間入力表'!O98:O99)-IF(COUNTBLANK('①労働時間入力表'!O100:O104)&gt;1,"16:00",IF(COUNTBLANK('①労働時間入力表'!O100:O104)=1,"8:00",0)))</f>
        <v>0</v>
      </c>
      <c r="U4" s="62">
        <f t="shared" si="4"/>
        <v>0</v>
      </c>
      <c r="V4" s="62">
        <f>IF(SUM('①労働時間入力表'!O100:O106)-TIME(20,0,0)-TIME(20,0,0)&gt;0,SUM('①労働時間入力表'!O100:O106)-TIME(20,0,0)-TIME(20,0,0),0)</f>
        <v>0</v>
      </c>
      <c r="W4" s="62">
        <f>IF(SUM('①労働時間入力表'!O107:O113)-TIME(20,0,0)-TIME(20,0,0)&gt;0,SUM('①労働時間入力表'!O107:O113)-TIME(20,0,0)-TIME(20,0,0),0)</f>
        <v>0</v>
      </c>
      <c r="X4" s="62">
        <f>IF(SUM('①労働時間入力表'!O114:O120)-TIME(20,0,0)-TIME(20,0,0)&gt;0,SUM('①労働時間入力表'!O114:O120)-TIME(20,0,0)-TIME(20,0,0),0)</f>
        <v>0</v>
      </c>
      <c r="Y4" s="62">
        <f>IF(SUM('①労働時間入力表'!O121:O127)-TIME(20,0,0)-TIME(20,0,0)&gt;0,SUM('①労働時間入力表'!O121:O127)-TIME(20,0,0)-TIME(20,0,0),0)</f>
        <v>0</v>
      </c>
      <c r="Z4" s="62">
        <f>IF(SUM('①労働時間入力表'!O128:O129)-IF(COUNTBLANK('①労働時間入力表'!O130:O134)&gt;1,"16:00",IF(COUNTBLANK('①労働時間入力表'!O130:O134)=1,"8:00",0))&lt;0,0,SUM('①労働時間入力表'!O128:O129)-IF(COUNTBLANK('①労働時間入力表'!O130:O134)&gt;1,"16:00",IF(COUNTBLANK('①労働時間入力表'!O130:O134)=1,"8:00",0)))</f>
        <v>0</v>
      </c>
      <c r="AA4" s="62">
        <f t="shared" si="5"/>
        <v>0</v>
      </c>
      <c r="AB4" s="62">
        <f>IF(SUM('①労働時間入力表'!O130:O136)-TIME(20,0,0)-TIME(20,0,0)&gt;0,SUM('①労働時間入力表'!O130:O136)-TIME(20,0,0)-TIME(20,0,0),0)</f>
        <v>0</v>
      </c>
      <c r="AC4" s="62">
        <f>IF(SUM('①労働時間入力表'!O137:O143)-TIME(20,0,0)-TIME(20,0,0)&gt;0,SUM('①労働時間入力表'!O137:O143)-TIME(20,0,0)-TIME(20,0,0),0)</f>
        <v>0</v>
      </c>
      <c r="AD4" s="62">
        <f>IF(SUM('①労働時間入力表'!O144:O150)-TIME(20,0,0)-TIME(20,0,0)&gt;0,SUM('①労働時間入力表'!O144:O150)-TIME(20,0,0)-TIME(20,0,0),0)</f>
        <v>0</v>
      </c>
      <c r="AE4" s="62">
        <f>IF(SUM('①労働時間入力表'!O151:O157)-TIME(20,0,0)-TIME(20,0,0)&gt;0,SUM('①労働時間入力表'!O151:O157)-TIME(20,0,0)-TIME(20,0,0),0)</f>
        <v>0</v>
      </c>
      <c r="AF4" s="62">
        <f>IF(SUM('①労働時間入力表'!O158:O159)-IF(COUNTBLANK('①労働時間入力表'!O160:O164)&gt;1,"16:00",IF(COUNTBLANK('①労働時間入力表'!O160:O164)=1,"8:00",0))&lt;0,0,SUM('①労働時間入力表'!O158:O159)-IF(COUNTBLANK('①労働時間入力表'!O160:O164)&gt;1,"16:00",IF(COUNTBLANK('①労働時間入力表'!O160:O164)=1,"8:00",0)))</f>
        <v>0</v>
      </c>
      <c r="AG4" s="62">
        <f t="shared" si="6"/>
        <v>0</v>
      </c>
      <c r="AH4" s="62">
        <f>IF(SUM('①労働時間入力表'!O160:O166)-TIME(20,0,0)-TIME(20,0,0)&gt;0,SUM('①労働時間入力表'!O160:O166)-TIME(20,0,0)-TIME(20,0,0),0)</f>
        <v>0</v>
      </c>
      <c r="AI4" s="62">
        <f>IF(SUM('①労働時間入力表'!O167:O173)-TIME(20,0,0)-TIME(20,0,0)&gt;0,SUM('①労働時間入力表'!O167:O173)-TIME(20,0,0)-TIME(20,0,0),0)</f>
        <v>0</v>
      </c>
      <c r="AJ4" s="62">
        <f>IF(SUM('①労働時間入力表'!O174:O180)-TIME(20,0,0)-TIME(20,0,0)&gt;0,SUM('①労働時間入力表'!O174:O180)-TIME(20,0,0)-TIME(20,0,0),0)</f>
        <v>0</v>
      </c>
      <c r="AK4" s="62">
        <f>IF(SUM('①労働時間入力表'!O181:O187)-TIME(20,0,0)-TIME(20,0,0)&gt;0,SUM('①労働時間入力表'!O181:O187)-TIME(20,0,0)-TIME(20,0,0),0)</f>
        <v>0</v>
      </c>
      <c r="AL4" s="62">
        <f>IF(SUM('①労働時間入力表'!O188:O189)-IF(COUNTBLANK('①労働時間入力表'!O190:O194)&gt;1,"16:00",IF(COUNTBLANK('①労働時間入力表'!O190:O194)=1,"8:00",0))&lt;0,0,SUM('①労働時間入力表'!O188:O189)-IF(COUNTBLANK('①労働時間入力表'!O190:O194)&gt;1,"16:00",IF(COUNTBLANK('①労働時間入力表'!O190:O194)=1,"8:00",0)))</f>
        <v>0</v>
      </c>
    </row>
    <row r="5" spans="1:38" ht="22.5" customHeight="1">
      <c r="A5" s="99">
        <f>IF(A4="","",IF(AND('①労働時間入力表'!$I$2&gt;=1,'①労働時間入力表'!$I$2&lt;=31),"",IF(AND('①労働時間入力表'!$I$2="中旬",DAY(A4-1)&lt;=10),"",IF(AND('①労働時間入力表'!$I$2="下旬",DAY(A4-1)&lt;=20),"",IF(MONTH(A4-1)&lt;&gt;MONTH(A4),"",A4-1)))))</f>
        <v>40905</v>
      </c>
      <c r="B5" s="62">
        <f t="shared" si="0"/>
        <v>0</v>
      </c>
      <c r="C5" s="62">
        <f t="shared" si="1"/>
        <v>0</v>
      </c>
      <c r="D5" s="62">
        <f>IF(SUM('①労働時間入力表'!O11:O17)-TIME(20,0,0)-TIME(20,0,0)&gt;0,SUM('①労働時間入力表'!O11:O17)-TIME(20,0,0)-TIME(20,0,0),0)</f>
        <v>0</v>
      </c>
      <c r="E5" s="62">
        <f>IF(SUM('①労働時間入力表'!O18:O24)-TIME(20,0,0)-TIME(20,0,0)&gt;0,SUM('①労働時間入力表'!O18:O24)-TIME(20,0,0)-TIME(20,0,0),0)</f>
        <v>0</v>
      </c>
      <c r="F5" s="62">
        <f>IF(SUM('①労働時間入力表'!O25:O31)-TIME(20,0,0)-TIME(20,0,0)&gt;0,SUM('①労働時間入力表'!O25:O31)-TIME(20,0,0)-TIME(20,0,0),0)</f>
        <v>0</v>
      </c>
      <c r="G5" s="62">
        <f>IF(SUM('①労働時間入力表'!O32:O38)-TIME(20,0,0)-TIME(20,0,0)&gt;0,SUM('①労働時間入力表'!O32:O38)-TIME(20,0,0)-TIME(20,0,0),0)</f>
        <v>0</v>
      </c>
      <c r="H5" s="62">
        <f>IF(SUM('①労働時間入力表'!O39:O40)-IF(COUNTBLANK('①労働時間入力表'!O41:O45)&gt;1,"16:00",IF(COUNTBLANK('①労働時間入力表'!O41:O45)=1,"8:00",0))&lt;0,0,SUM('①労働時間入力表'!O39:O40)-IF(COUNTBLANK('①労働時間入力表'!O41:O45)&gt;1,"16:00",IF(COUNTBLANK('①労働時間入力表'!O41:O45)=1,"8:00",0)))</f>
        <v>0</v>
      </c>
      <c r="I5" s="62">
        <f t="shared" si="2"/>
        <v>0</v>
      </c>
      <c r="J5" s="62">
        <f>IF(SUM('①労働時間入力表'!O41:O47)-TIME(20,0,0)-TIME(20,0,0)&gt;0,SUM('①労働時間入力表'!O41:O47)-TIME(20,0,0)-TIME(20,0,0),0)</f>
        <v>0</v>
      </c>
      <c r="K5" s="62">
        <f>IF(SUM('①労働時間入力表'!O48:O54)-TIME(20,0,0)-TIME(20,0,0)&gt;0,SUM('①労働時間入力表'!O48:O54)-TIME(20,0,0)-TIME(20,0,0),0)</f>
        <v>0</v>
      </c>
      <c r="L5" s="62">
        <f>IF(SUM('①労働時間入力表'!O55:O61)-TIME(20,0,0)-TIME(20,0,0)&gt;0,SUM('①労働時間入力表'!O55:O61)-TIME(20,0,0)-TIME(20,0,0),0)</f>
        <v>0</v>
      </c>
      <c r="M5" s="62">
        <f>IF(SUM('①労働時間入力表'!O62:O68)-TIME(20,0,0)-TIME(20,0,0)&gt;0,SUM('①労働時間入力表'!O62:O68)-TIME(20,0,0)-TIME(20,0,0),0)</f>
        <v>0</v>
      </c>
      <c r="N5" s="62">
        <f>IF(SUM('①労働時間入力表'!O69:O70)-IF(COUNTBLANK('①労働時間入力表'!O71:O75)&gt;1,"16:00",IF(COUNTBLANK('①労働時間入力表'!O71:O75)=1,"8:00",0))&lt;0,0,SUM('①労働時間入力表'!O69:O70)-IF(COUNTBLANK('①労働時間入力表'!O71:O75)&gt;1,"16:00",IF(COUNTBLANK('①労働時間入力表'!O71:O75)=1,"8:00",0)))</f>
        <v>0</v>
      </c>
      <c r="O5" s="62">
        <f t="shared" si="3"/>
        <v>0</v>
      </c>
      <c r="P5" s="62">
        <f>IF(SUM('①労働時間入力表'!O71:O77)-TIME(20,0,0)-TIME(20,0,0)&gt;0,SUM('①労働時間入力表'!O71:O77)-TIME(20,0,0)-TIME(20,0,0),0)</f>
        <v>0</v>
      </c>
      <c r="Q5" s="62">
        <f>IF(SUM('①労働時間入力表'!O78:O84)-TIME(20,0,0)-TIME(20,0,0)&gt;0,SUM('①労働時間入力表'!O78:O84)-TIME(20,0,0)-TIME(20,0,0),0)</f>
        <v>0</v>
      </c>
      <c r="R5" s="62">
        <f>IF(SUM('①労働時間入力表'!O85:O91)-TIME(20,0,0)-TIME(20,0,0)&gt;0,SUM('①労働時間入力表'!O85:O91)-TIME(20,0,0)-TIME(20,0,0),0)</f>
        <v>0</v>
      </c>
      <c r="S5" s="62">
        <f>IF(SUM('①労働時間入力表'!O92:O98)-TIME(20,0,0)-TIME(20,0,0)&gt;0,SUM('①労働時間入力表'!O92:O98)-TIME(20,0,0)-TIME(20,0,0),0)</f>
        <v>0</v>
      </c>
      <c r="T5" s="62">
        <f>IF(SUM('①労働時間入力表'!O99:O100)-IF(COUNTBLANK('①労働時間入力表'!O101:O105)&gt;1,"16:00",IF(COUNTBLANK('①労働時間入力表'!O101:O105)=1,"8:00",0))&lt;0,0,SUM('①労働時間入力表'!O99:O100)-IF(COUNTBLANK('①労働時間入力表'!O101:O105)&gt;1,"16:00",IF(COUNTBLANK('①労働時間入力表'!O101:O105)=1,"8:00",0)))</f>
        <v>0</v>
      </c>
      <c r="U5" s="62">
        <f t="shared" si="4"/>
        <v>0</v>
      </c>
      <c r="V5" s="62">
        <f>IF(SUM('①労働時間入力表'!O101:O107)-TIME(20,0,0)-TIME(20,0,0)&gt;0,SUM('①労働時間入力表'!O101:O107)-TIME(20,0,0)-TIME(20,0,0),0)</f>
        <v>0</v>
      </c>
      <c r="W5" s="62">
        <f>IF(SUM('①労働時間入力表'!O108:O114)-TIME(20,0,0)-TIME(20,0,0)&gt;0,SUM('①労働時間入力表'!O108:O114)-TIME(20,0,0)-TIME(20,0,0),0)</f>
        <v>0</v>
      </c>
      <c r="X5" s="62">
        <f>IF(SUM('①労働時間入力表'!O115:O121)-TIME(20,0,0)-TIME(20,0,0)&gt;0,SUM('①労働時間入力表'!O115:O121)-TIME(20,0,0)-TIME(20,0,0),0)</f>
        <v>0</v>
      </c>
      <c r="Y5" s="62">
        <f>IF(SUM('①労働時間入力表'!O122:O128)-TIME(20,0,0)-TIME(20,0,0)&gt;0,SUM('①労働時間入力表'!O122:O128)-TIME(20,0,0)-TIME(20,0,0),0)</f>
        <v>0</v>
      </c>
      <c r="Z5" s="62">
        <f>IF(SUM('①労働時間入力表'!O129:O130)-IF(COUNTBLANK('①労働時間入力表'!O131:O135)&gt;1,"16:00",IF(COUNTBLANK('①労働時間入力表'!O131:O135)=1,"8:00",0))&lt;0,0,SUM('①労働時間入力表'!O129:O130)-IF(COUNTBLANK('①労働時間入力表'!O131:O135)&gt;1,"16:00",IF(COUNTBLANK('①労働時間入力表'!O131:O135)=1,"8:00",0)))</f>
        <v>0</v>
      </c>
      <c r="AA5" s="62">
        <f t="shared" si="5"/>
        <v>0</v>
      </c>
      <c r="AB5" s="62">
        <f>IF(SUM('①労働時間入力表'!O131:O137)-TIME(20,0,0)-TIME(20,0,0)&gt;0,SUM('①労働時間入力表'!O131:O137)-TIME(20,0,0)-TIME(20,0,0),0)</f>
        <v>0</v>
      </c>
      <c r="AC5" s="62">
        <f>IF(SUM('①労働時間入力表'!O138:O144)-TIME(20,0,0)-TIME(20,0,0)&gt;0,SUM('①労働時間入力表'!O138:O144)-TIME(20,0,0)-TIME(20,0,0),0)</f>
        <v>0</v>
      </c>
      <c r="AD5" s="62">
        <f>IF(SUM('①労働時間入力表'!O145:O151)-TIME(20,0,0)-TIME(20,0,0)&gt;0,SUM('①労働時間入力表'!O145:O151)-TIME(20,0,0)-TIME(20,0,0),0)</f>
        <v>0</v>
      </c>
      <c r="AE5" s="62">
        <f>IF(SUM('①労働時間入力表'!O152:O158)-TIME(20,0,0)-TIME(20,0,0)&gt;0,SUM('①労働時間入力表'!O152:O158)-TIME(20,0,0)-TIME(20,0,0),0)</f>
        <v>0</v>
      </c>
      <c r="AF5" s="62">
        <f>IF(SUM('①労働時間入力表'!O159:O160)-IF(COUNTBLANK('①労働時間入力表'!O161:O165)&gt;1,"16:00",IF(COUNTBLANK('①労働時間入力表'!O161:O165)=1,"8:00",0))&lt;0,0,SUM('①労働時間入力表'!O159:O160)-IF(COUNTBLANK('①労働時間入力表'!O161:O165)&gt;1,"16:00",IF(COUNTBLANK('①労働時間入力表'!O161:O165)=1,"8:00",0)))</f>
        <v>0</v>
      </c>
      <c r="AG5" s="62">
        <f t="shared" si="6"/>
        <v>0</v>
      </c>
      <c r="AH5" s="62">
        <f>IF(SUM('①労働時間入力表'!O161:O167)-TIME(20,0,0)-TIME(20,0,0)&gt;0,SUM('①労働時間入力表'!O161:O167)-TIME(20,0,0)-TIME(20,0,0),0)</f>
        <v>0</v>
      </c>
      <c r="AI5" s="62">
        <f>IF(SUM('①労働時間入力表'!O168:O174)-TIME(20,0,0)-TIME(20,0,0)&gt;0,SUM('①労働時間入力表'!O168:O174)-TIME(20,0,0)-TIME(20,0,0),0)</f>
        <v>0</v>
      </c>
      <c r="AJ5" s="62">
        <f>IF(SUM('①労働時間入力表'!O175:O181)-TIME(20,0,0)-TIME(20,0,0)&gt;0,SUM('①労働時間入力表'!O175:O181)-TIME(20,0,0)-TIME(20,0,0),0)</f>
        <v>0</v>
      </c>
      <c r="AK5" s="62">
        <f>IF(SUM('①労働時間入力表'!O182:O188)-TIME(20,0,0)-TIME(20,0,0)&gt;0,SUM('①労働時間入力表'!O182:O188)-TIME(20,0,0)-TIME(20,0,0),0)</f>
        <v>0</v>
      </c>
      <c r="AL5" s="62">
        <f>IF(SUM('①労働時間入力表'!O189:O190)-IF(COUNTBLANK('①労働時間入力表'!O191:O195)&gt;1,"16:00",IF(COUNTBLANK('①労働時間入力表'!O191:O195)=1,"8:00",0))&lt;0,0,SUM('①労働時間入力表'!O189:O190)-IF(COUNTBLANK('①労働時間入力表'!O191:O195)&gt;1,"16:00",IF(COUNTBLANK('①労働時間入力表'!O191:O195)=1,"8:00",0)))</f>
        <v>0</v>
      </c>
    </row>
    <row r="6" spans="1:38" ht="22.5" customHeight="1">
      <c r="A6" s="99">
        <f>IF(A5="","",IF(AND('①労働時間入力表'!$I$2&gt;=1,'①労働時間入力表'!$I$2&lt;=31),"",IF(AND('①労働時間入力表'!$I$2="中旬",DAY(A5-1)&lt;=10),"",IF(AND('①労働時間入力表'!$I$2="下旬",DAY(A5-1)&lt;=20),"",IF(MONTH(A5-1)&lt;&gt;MONTH(A5),"",A5-1)))))</f>
        <v>40904</v>
      </c>
      <c r="B6" s="62">
        <f t="shared" si="0"/>
        <v>0</v>
      </c>
      <c r="C6" s="62">
        <f t="shared" si="1"/>
        <v>0</v>
      </c>
      <c r="D6" s="62">
        <f>IF(SUM('①労働時間入力表'!O12:O18)-TIME(20,0,0)-TIME(20,0,0)&gt;0,SUM('①労働時間入力表'!O12:O18)-TIME(20,0,0)-TIME(20,0,0),0)</f>
        <v>0</v>
      </c>
      <c r="E6" s="62">
        <f>IF(SUM('①労働時間入力表'!O19:O25)-TIME(20,0,0)-TIME(20,0,0)&gt;0,SUM('①労働時間入力表'!O19:O25)-TIME(20,0,0)-TIME(20,0,0),0)</f>
        <v>0</v>
      </c>
      <c r="F6" s="62">
        <f>IF(SUM('①労働時間入力表'!O26:O32)-TIME(20,0,0)-TIME(20,0,0)&gt;0,SUM('①労働時間入力表'!O26:O32)-TIME(20,0,0)-TIME(20,0,0),0)</f>
        <v>0</v>
      </c>
      <c r="G6" s="62">
        <f>IF(SUM('①労働時間入力表'!O33:O39)-TIME(20,0,0)-TIME(20,0,0)&gt;0,SUM('①労働時間入力表'!O33:O39)-TIME(20,0,0)-TIME(20,0,0),0)</f>
        <v>0</v>
      </c>
      <c r="H6" s="62">
        <f>IF(SUM('①労働時間入力表'!O40:O41)-IF(COUNTBLANK('①労働時間入力表'!O42:O46)&gt;1,"16:00",IF(COUNTBLANK('①労働時間入力表'!O42:O46)=1,"8:00",0))&lt;0,0,SUM('①労働時間入力表'!O40:O41)-IF(COUNTBLANK('①労働時間入力表'!O42:O46)&gt;1,"16:00",IF(COUNTBLANK('①労働時間入力表'!O42:O46)=1,"8:00",0)))</f>
        <v>0</v>
      </c>
      <c r="I6" s="62">
        <f t="shared" si="2"/>
        <v>0</v>
      </c>
      <c r="J6" s="62">
        <f>IF(SUM('①労働時間入力表'!O42:O48)-TIME(20,0,0)-TIME(20,0,0)&gt;0,SUM('①労働時間入力表'!O42:O48)-TIME(20,0,0)-TIME(20,0,0),0)</f>
        <v>0</v>
      </c>
      <c r="K6" s="62">
        <f>IF(SUM('①労働時間入力表'!O49:O55)-TIME(20,0,0)-TIME(20,0,0)&gt;0,SUM('①労働時間入力表'!O49:O55)-TIME(20,0,0)-TIME(20,0,0),0)</f>
        <v>0</v>
      </c>
      <c r="L6" s="62">
        <f>IF(SUM('①労働時間入力表'!O56:O62)-TIME(20,0,0)-TIME(20,0,0)&gt;0,SUM('①労働時間入力表'!O56:O62)-TIME(20,0,0)-TIME(20,0,0),0)</f>
        <v>0</v>
      </c>
      <c r="M6" s="62">
        <f>IF(SUM('①労働時間入力表'!O63:O69)-TIME(20,0,0)-TIME(20,0,0)&gt;0,SUM('①労働時間入力表'!O63:O69)-TIME(20,0,0)-TIME(20,0,0),0)</f>
        <v>0</v>
      </c>
      <c r="N6" s="62">
        <f>IF(SUM('①労働時間入力表'!O70:O71)-IF(COUNTBLANK('①労働時間入力表'!O72:O76)&gt;1,"16:00",IF(COUNTBLANK('①労働時間入力表'!O72:O76)=1,"8:00",0))&lt;0,0,SUM('①労働時間入力表'!O70:O71)-IF(COUNTBLANK('①労働時間入力表'!O72:O76)&gt;1,"16:00",IF(COUNTBLANK('①労働時間入力表'!O72:O76)=1,"8:00",0)))</f>
        <v>0</v>
      </c>
      <c r="O6" s="62">
        <f t="shared" si="3"/>
        <v>0</v>
      </c>
      <c r="P6" s="62">
        <f>IF(SUM('①労働時間入力表'!O72:O78)-TIME(20,0,0)-TIME(20,0,0)&gt;0,SUM('①労働時間入力表'!O72:O78)-TIME(20,0,0)-TIME(20,0,0),0)</f>
        <v>0</v>
      </c>
      <c r="Q6" s="62">
        <f>IF(SUM('①労働時間入力表'!O79:O85)-TIME(20,0,0)-TIME(20,0,0)&gt;0,SUM('①労働時間入力表'!O79:O85)-TIME(20,0,0)-TIME(20,0,0),0)</f>
        <v>0</v>
      </c>
      <c r="R6" s="62">
        <f>IF(SUM('①労働時間入力表'!O86:O92)-TIME(20,0,0)-TIME(20,0,0)&gt;0,SUM('①労働時間入力表'!O86:O92)-TIME(20,0,0)-TIME(20,0,0),0)</f>
        <v>0</v>
      </c>
      <c r="S6" s="62">
        <f>IF(SUM('①労働時間入力表'!O93:O99)-TIME(20,0,0)-TIME(20,0,0)&gt;0,SUM('①労働時間入力表'!O93:O99)-TIME(20,0,0)-TIME(20,0,0),0)</f>
        <v>0</v>
      </c>
      <c r="T6" s="62">
        <f>IF(SUM('①労働時間入力表'!O100:O101)-IF(COUNTBLANK('①労働時間入力表'!O102:O106)&gt;1,"16:00",IF(COUNTBLANK('①労働時間入力表'!O102:O106)=1,"8:00",0))&lt;0,0,SUM('①労働時間入力表'!O100:O101)-IF(COUNTBLANK('①労働時間入力表'!O102:O106)&gt;1,"16:00",IF(COUNTBLANK('①労働時間入力表'!O102:O106)=1,"8:00",0)))</f>
        <v>0</v>
      </c>
      <c r="U6" s="62">
        <f t="shared" si="4"/>
        <v>0</v>
      </c>
      <c r="V6" s="62">
        <f>IF(SUM('①労働時間入力表'!O102:O108)-TIME(20,0,0)-TIME(20,0,0)&gt;0,SUM('①労働時間入力表'!O102:O108)-TIME(20,0,0)-TIME(20,0,0),0)</f>
        <v>0</v>
      </c>
      <c r="W6" s="62">
        <f>IF(SUM('①労働時間入力表'!O109:O115)-TIME(20,0,0)-TIME(20,0,0)&gt;0,SUM('①労働時間入力表'!O109:O115)-TIME(20,0,0)-TIME(20,0,0),0)</f>
        <v>0</v>
      </c>
      <c r="X6" s="62">
        <f>IF(SUM('①労働時間入力表'!O116:O122)-TIME(20,0,0)-TIME(20,0,0)&gt;0,SUM('①労働時間入力表'!O116:O122)-TIME(20,0,0)-TIME(20,0,0),0)</f>
        <v>0</v>
      </c>
      <c r="Y6" s="62">
        <f>IF(SUM('①労働時間入力表'!O123:O129)-TIME(20,0,0)-TIME(20,0,0)&gt;0,SUM('①労働時間入力表'!O123:O129)-TIME(20,0,0)-TIME(20,0,0),0)</f>
        <v>0</v>
      </c>
      <c r="Z6" s="62">
        <f>IF(SUM('①労働時間入力表'!O130:O131)-IF(COUNTBLANK('①労働時間入力表'!O132:O136)&gt;1,"16:00",IF(COUNTBLANK('①労働時間入力表'!O132:O136)=1,"8:00",0))&lt;0,0,SUM('①労働時間入力表'!O130:O131)-IF(COUNTBLANK('①労働時間入力表'!O132:O136)&gt;1,"16:00",IF(COUNTBLANK('①労働時間入力表'!O132:O136)=1,"8:00",0)))</f>
        <v>0</v>
      </c>
      <c r="AA6" s="62">
        <f t="shared" si="5"/>
        <v>0</v>
      </c>
      <c r="AB6" s="62">
        <f>IF(SUM('①労働時間入力表'!O132:O138)-TIME(20,0,0)-TIME(20,0,0)&gt;0,SUM('①労働時間入力表'!O132:O138)-TIME(20,0,0)-TIME(20,0,0),0)</f>
        <v>0</v>
      </c>
      <c r="AC6" s="62">
        <f>IF(SUM('①労働時間入力表'!O139:O145)-TIME(20,0,0)-TIME(20,0,0)&gt;0,SUM('①労働時間入力表'!O139:O145)-TIME(20,0,0)-TIME(20,0,0),0)</f>
        <v>0</v>
      </c>
      <c r="AD6" s="62">
        <f>IF(SUM('①労働時間入力表'!O146:O152)-TIME(20,0,0)-TIME(20,0,0)&gt;0,SUM('①労働時間入力表'!O146:O152)-TIME(20,0,0)-TIME(20,0,0),0)</f>
        <v>0</v>
      </c>
      <c r="AE6" s="62">
        <f>IF(SUM('①労働時間入力表'!O153:O159)-TIME(20,0,0)-TIME(20,0,0)&gt;0,SUM('①労働時間入力表'!O153:O159)-TIME(20,0,0)-TIME(20,0,0),0)</f>
        <v>0</v>
      </c>
      <c r="AF6" s="62">
        <f>IF(SUM('①労働時間入力表'!O160:O161)-IF(COUNTBLANK('①労働時間入力表'!O162:O166)&gt;1,"16:00",IF(COUNTBLANK('①労働時間入力表'!O162:O166)=1,"8:00",0))&lt;0,0,SUM('①労働時間入力表'!O160:O161)-IF(COUNTBLANK('①労働時間入力表'!O162:O166)&gt;1,"16:00",IF(COUNTBLANK('①労働時間入力表'!O162:O166)=1,"8:00",0)))</f>
        <v>0</v>
      </c>
      <c r="AG6" s="62">
        <f t="shared" si="6"/>
        <v>0</v>
      </c>
      <c r="AH6" s="62">
        <f>IF(SUM('①労働時間入力表'!O162:O168)-TIME(20,0,0)-TIME(20,0,0)&gt;0,SUM('①労働時間入力表'!O162:O168)-TIME(20,0,0)-TIME(20,0,0),0)</f>
        <v>0</v>
      </c>
      <c r="AI6" s="62">
        <f>IF(SUM('①労働時間入力表'!O169:O175)-TIME(20,0,0)-TIME(20,0,0)&gt;0,SUM('①労働時間入力表'!O169:O175)-TIME(20,0,0)-TIME(20,0,0),0)</f>
        <v>0</v>
      </c>
      <c r="AJ6" s="62">
        <f>IF(SUM('①労働時間入力表'!O176:O182)-TIME(20,0,0)-TIME(20,0,0)&gt;0,SUM('①労働時間入力表'!O176:O182)-TIME(20,0,0)-TIME(20,0,0),0)</f>
        <v>0</v>
      </c>
      <c r="AK6" s="62">
        <f>IF(SUM('①労働時間入力表'!O183:O189)-TIME(20,0,0)-TIME(20,0,0)&gt;0,SUM('①労働時間入力表'!O183:O189)-TIME(20,0,0)-TIME(20,0,0),0)</f>
        <v>0</v>
      </c>
      <c r="AL6" s="62">
        <f>IF(SUM('①労働時間入力表'!O190:O191)-IF(COUNTBLANK('①労働時間入力表'!O192:O196)&gt;1,"16:00",IF(COUNTBLANK('①労働時間入力表'!O192:O196)=1,"8:00",0))&lt;0,0,SUM('①労働時間入力表'!O190:O191)-IF(COUNTBLANK('①労働時間入力表'!O192:O196)&gt;1,"16:00",IF(COUNTBLANK('①労働時間入力表'!O192:O196)=1,"8:00",0)))</f>
        <v>0</v>
      </c>
    </row>
    <row r="7" spans="1:38" ht="22.5" customHeight="1">
      <c r="A7" s="99">
        <f>IF(A6="","",IF(AND('①労働時間入力表'!$I$2&gt;=1,'①労働時間入力表'!$I$2&lt;=31),"",IF(AND('①労働時間入力表'!$I$2="中旬",DAY(A6-1)&lt;=10),"",IF(AND('①労働時間入力表'!$I$2="下旬",DAY(A6-1)&lt;=20),"",IF(MONTH(A6-1)&lt;&gt;MONTH(A6),"",A6-1)))))</f>
        <v>40903</v>
      </c>
      <c r="B7" s="62">
        <f t="shared" si="0"/>
        <v>0</v>
      </c>
      <c r="C7" s="62">
        <f t="shared" si="1"/>
        <v>0</v>
      </c>
      <c r="D7" s="62">
        <f>IF(SUM('①労働時間入力表'!O13:O19)-TIME(20,0,0)-TIME(20,0,0)&gt;0,SUM('①労働時間入力表'!O13:O19)-TIME(20,0,0)-TIME(20,0,0),0)</f>
        <v>0</v>
      </c>
      <c r="E7" s="62">
        <f>IF(SUM('①労働時間入力表'!O20:O26)-TIME(20,0,0)-TIME(20,0,0)&gt;0,SUM('①労働時間入力表'!O20:O26)-TIME(20,0,0)-TIME(20,0,0),0)</f>
        <v>0</v>
      </c>
      <c r="F7" s="62">
        <f>IF(SUM('①労働時間入力表'!O27:O33)-TIME(20,0,0)-TIME(20,0,0)&gt;0,SUM('①労働時間入力表'!O27:O33)-TIME(20,0,0)-TIME(20,0,0),0)</f>
        <v>0</v>
      </c>
      <c r="G7" s="62">
        <f>IF(SUM('①労働時間入力表'!O34:O40)-TIME(20,0,0)-TIME(20,0,0)&gt;0,SUM('①労働時間入力表'!O34:O40)-TIME(20,0,0)-TIME(20,0,0),0)</f>
        <v>0</v>
      </c>
      <c r="H7" s="62">
        <f>IF(SUM('①労働時間入力表'!O41:O42)-IF(COUNTBLANK('①労働時間入力表'!O43:O47)&gt;1,"16:00",IF(COUNTBLANK('①労働時間入力表'!O43:O47)=1,"8:00",0))&lt;0,0,SUM('①労働時間入力表'!O41:O42)-IF(COUNTBLANK('①労働時間入力表'!O43:O47)&gt;1,"16:00",IF(COUNTBLANK('①労働時間入力表'!O43:O47)=1,"8:00",0)))</f>
        <v>0</v>
      </c>
      <c r="I7" s="62">
        <f t="shared" si="2"/>
        <v>0</v>
      </c>
      <c r="J7" s="62">
        <f>IF(SUM('①労働時間入力表'!O43:O49)-TIME(20,0,0)-TIME(20,0,0)&gt;0,SUM('①労働時間入力表'!O43:O49)-TIME(20,0,0)-TIME(20,0,0),0)</f>
        <v>0</v>
      </c>
      <c r="K7" s="62">
        <f>IF(SUM('①労働時間入力表'!O50:O56)-TIME(20,0,0)-TIME(20,0,0)&gt;0,SUM('①労働時間入力表'!O50:O56)-TIME(20,0,0)-TIME(20,0,0),0)</f>
        <v>0</v>
      </c>
      <c r="L7" s="62">
        <f>IF(SUM('①労働時間入力表'!O57:O63)-TIME(20,0,0)-TIME(20,0,0)&gt;0,SUM('①労働時間入力表'!O57:O63)-TIME(20,0,0)-TIME(20,0,0),0)</f>
        <v>0</v>
      </c>
      <c r="M7" s="62">
        <f>IF(SUM('①労働時間入力表'!O64:O70)-TIME(20,0,0)-TIME(20,0,0)&gt;0,SUM('①労働時間入力表'!O64:O70)-TIME(20,0,0)-TIME(20,0,0),0)</f>
        <v>0</v>
      </c>
      <c r="N7" s="62">
        <f>IF(SUM('①労働時間入力表'!O71:O72)-IF(COUNTBLANK('①労働時間入力表'!O73:O77)&gt;1,"16:00",IF(COUNTBLANK('①労働時間入力表'!O73:O77)=1,"8:00",0))&lt;0,0,SUM('①労働時間入力表'!O71:O72)-IF(COUNTBLANK('①労働時間入力表'!O73:O77)&gt;1,"16:00",IF(COUNTBLANK('①労働時間入力表'!O73:O77)=1,"8:00",0)))</f>
        <v>0</v>
      </c>
      <c r="O7" s="62">
        <f t="shared" si="3"/>
        <v>0</v>
      </c>
      <c r="P7" s="62">
        <f>IF(SUM('①労働時間入力表'!O73:O79)-TIME(20,0,0)-TIME(20,0,0)&gt;0,SUM('①労働時間入力表'!O73:O79)-TIME(20,0,0)-TIME(20,0,0),0)</f>
        <v>0</v>
      </c>
      <c r="Q7" s="62">
        <f>IF(SUM('①労働時間入力表'!O80:O86)-TIME(20,0,0)-TIME(20,0,0)&gt;0,SUM('①労働時間入力表'!O80:O86)-TIME(20,0,0)-TIME(20,0,0),0)</f>
        <v>0</v>
      </c>
      <c r="R7" s="62">
        <f>IF(SUM('①労働時間入力表'!O87:O93)-TIME(20,0,0)-TIME(20,0,0)&gt;0,SUM('①労働時間入力表'!O87:O93)-TIME(20,0,0)-TIME(20,0,0),0)</f>
        <v>0</v>
      </c>
      <c r="S7" s="62">
        <f>IF(SUM('①労働時間入力表'!O94:O100)-TIME(20,0,0)-TIME(20,0,0)&gt;0,SUM('①労働時間入力表'!O94:O100)-TIME(20,0,0)-TIME(20,0,0),0)</f>
        <v>0</v>
      </c>
      <c r="T7" s="62">
        <f>IF(SUM('①労働時間入力表'!O101:O102)-IF(COUNTBLANK('①労働時間入力表'!O103:O107)&gt;1,"16:00",IF(COUNTBLANK('①労働時間入力表'!O103:O107)=1,"8:00",0))&lt;0,0,SUM('①労働時間入力表'!O101:O102)-IF(COUNTBLANK('①労働時間入力表'!O103:O107)&gt;1,"16:00",IF(COUNTBLANK('①労働時間入力表'!O103:O107)=1,"8:00",0)))</f>
        <v>0</v>
      </c>
      <c r="U7" s="62">
        <f t="shared" si="4"/>
        <v>0</v>
      </c>
      <c r="V7" s="62">
        <f>IF(SUM('①労働時間入力表'!O103:O109)-TIME(20,0,0)-TIME(20,0,0)&gt;0,SUM('①労働時間入力表'!O103:O109)-TIME(20,0,0)-TIME(20,0,0),0)</f>
        <v>0</v>
      </c>
      <c r="W7" s="62">
        <f>IF(SUM('①労働時間入力表'!O110:O116)-TIME(20,0,0)-TIME(20,0,0)&gt;0,SUM('①労働時間入力表'!O110:O116)-TIME(20,0,0)-TIME(20,0,0),0)</f>
        <v>0</v>
      </c>
      <c r="X7" s="62">
        <f>IF(SUM('①労働時間入力表'!O117:O123)-TIME(20,0,0)-TIME(20,0,0)&gt;0,SUM('①労働時間入力表'!O117:O123)-TIME(20,0,0)-TIME(20,0,0),0)</f>
        <v>0</v>
      </c>
      <c r="Y7" s="62">
        <f>IF(SUM('①労働時間入力表'!O124:O130)-TIME(20,0,0)-TIME(20,0,0)&gt;0,SUM('①労働時間入力表'!O124:O130)-TIME(20,0,0)-TIME(20,0,0),0)</f>
        <v>0</v>
      </c>
      <c r="Z7" s="62">
        <f>IF(SUM('①労働時間入力表'!O131:O132)-IF(COUNTBLANK('①労働時間入力表'!O133:O137)&gt;1,"16:00",IF(COUNTBLANK('①労働時間入力表'!O133:O137)=1,"8:00",0))&lt;0,0,SUM('①労働時間入力表'!O131:O132)-IF(COUNTBLANK('①労働時間入力表'!O133:O137)&gt;1,"16:00",IF(COUNTBLANK('①労働時間入力表'!O133:O137)=1,"8:00",0)))</f>
        <v>0</v>
      </c>
      <c r="AA7" s="62">
        <f t="shared" si="5"/>
        <v>0</v>
      </c>
      <c r="AB7" s="62">
        <f>IF(SUM('①労働時間入力表'!O133:O139)-TIME(20,0,0)-TIME(20,0,0)&gt;0,SUM('①労働時間入力表'!O133:O139)-TIME(20,0,0)-TIME(20,0,0),0)</f>
        <v>0</v>
      </c>
      <c r="AC7" s="62">
        <f>IF(SUM('①労働時間入力表'!O140:O146)-TIME(20,0,0)-TIME(20,0,0)&gt;0,SUM('①労働時間入力表'!O140:O146)-TIME(20,0,0)-TIME(20,0,0),0)</f>
        <v>0</v>
      </c>
      <c r="AD7" s="62">
        <f>IF(SUM('①労働時間入力表'!O147:O153)-TIME(20,0,0)-TIME(20,0,0)&gt;0,SUM('①労働時間入力表'!O147:O153)-TIME(20,0,0)-TIME(20,0,0),0)</f>
        <v>0</v>
      </c>
      <c r="AE7" s="62">
        <f>IF(SUM('①労働時間入力表'!O154:O160)-TIME(20,0,0)-TIME(20,0,0)&gt;0,SUM('①労働時間入力表'!O154:O160)-TIME(20,0,0)-TIME(20,0,0),0)</f>
        <v>0</v>
      </c>
      <c r="AF7" s="62">
        <f>IF(SUM('①労働時間入力表'!O161:O162)-IF(COUNTBLANK('①労働時間入力表'!O163:O167)&gt;1,"16:00",IF(COUNTBLANK('①労働時間入力表'!O163:O167)=1,"8:00",0))&lt;0,0,SUM('①労働時間入力表'!O161:O162)-IF(COUNTBLANK('①労働時間入力表'!O163:O167)&gt;1,"16:00",IF(COUNTBLANK('①労働時間入力表'!O163:O167)=1,"8:00",0)))</f>
        <v>0</v>
      </c>
      <c r="AG7" s="62">
        <f t="shared" si="6"/>
        <v>0</v>
      </c>
      <c r="AH7" s="62">
        <f>IF(SUM('①労働時間入力表'!O163:O169)-TIME(20,0,0)-TIME(20,0,0)&gt;0,SUM('①労働時間入力表'!O163:O169)-TIME(20,0,0)-TIME(20,0,0),0)</f>
        <v>0</v>
      </c>
      <c r="AI7" s="62">
        <f>IF(SUM('①労働時間入力表'!O170:O176)-TIME(20,0,0)-TIME(20,0,0)&gt;0,SUM('①労働時間入力表'!O170:O176)-TIME(20,0,0)-TIME(20,0,0),0)</f>
        <v>0</v>
      </c>
      <c r="AJ7" s="62">
        <f>IF(SUM('①労働時間入力表'!O177:O183)-TIME(20,0,0)-TIME(20,0,0)&gt;0,SUM('①労働時間入力表'!O177:O183)-TIME(20,0,0)-TIME(20,0,0),0)</f>
        <v>0</v>
      </c>
      <c r="AK7" s="62">
        <f>IF(SUM('①労働時間入力表'!O184:O190)-TIME(20,0,0)-TIME(20,0,0)&gt;0,SUM('①労働時間入力表'!O184:O190)-TIME(20,0,0)-TIME(20,0,0),0)</f>
        <v>0</v>
      </c>
      <c r="AL7" s="62">
        <f>IF(SUM('①労働時間入力表'!O191:O192)-IF(COUNTBLANK('①労働時間入力表'!O193:O197)&gt;1,"16:00",IF(COUNTBLANK('①労働時間入力表'!O193:O197)=1,"8:00",0))&lt;0,0,SUM('①労働時間入力表'!O191:O192)-IF(COUNTBLANK('①労働時間入力表'!O193:O197)&gt;1,"16:00",IF(COUNTBLANK('①労働時間入力表'!O193:O197)=1,"8:00",0)))</f>
        <v>0</v>
      </c>
    </row>
    <row r="8" spans="1:38" ht="22.5" customHeight="1">
      <c r="A8" s="99">
        <f>IF(A7="","",IF(AND('①労働時間入力表'!$I$2&gt;=1,'①労働時間入力表'!$I$2&lt;=31),"",IF(AND('①労働時間入力表'!$I$2="中旬",DAY(A7-1)&lt;=10),"",IF(AND('①労働時間入力表'!$I$2="下旬",DAY(A7-1)&lt;=20),"",IF(MONTH(A7-1)&lt;&gt;MONTH(A7),"",A7-1)))))</f>
        <v>40902</v>
      </c>
      <c r="B8" s="62">
        <f t="shared" si="0"/>
        <v>0</v>
      </c>
      <c r="C8" s="62">
        <f t="shared" si="1"/>
        <v>0</v>
      </c>
      <c r="D8" s="62">
        <f>IF(SUM('①労働時間入力表'!O14:O20)-TIME(20,0,0)-TIME(20,0,0)&gt;0,SUM('①労働時間入力表'!O14:O20)-TIME(20,0,0)-TIME(20,0,0),0)</f>
        <v>0</v>
      </c>
      <c r="E8" s="62">
        <f>IF(SUM('①労働時間入力表'!O21:O27)-TIME(20,0,0)-TIME(20,0,0)&gt;0,SUM('①労働時間入力表'!O21:O27)-TIME(20,0,0)-TIME(20,0,0),0)</f>
        <v>0</v>
      </c>
      <c r="F8" s="62">
        <f>IF(SUM('①労働時間入力表'!O28:O34)-TIME(20,0,0)-TIME(20,0,0)&gt;0,SUM('①労働時間入力表'!O28:O34)-TIME(20,0,0)-TIME(20,0,0),0)</f>
        <v>0</v>
      </c>
      <c r="G8" s="62">
        <f>IF(SUM('①労働時間入力表'!O35:O41)-TIME(20,0,0)-TIME(20,0,0)&gt;0,SUM('①労働時間入力表'!O35:O41)-TIME(20,0,0)-TIME(20,0,0),0)</f>
        <v>0</v>
      </c>
      <c r="H8" s="62">
        <f>IF(SUM('①労働時間入力表'!O42:O43)-IF(COUNTBLANK('①労働時間入力表'!O44:O48)&gt;1,"16:00",IF(COUNTBLANK('①労働時間入力表'!O44:O48)=1,"8:00",0))&lt;0,0,SUM('①労働時間入力表'!O42:O43)-IF(COUNTBLANK('①労働時間入力表'!O44:O48)&gt;1,"16:00",IF(COUNTBLANK('①労働時間入力表'!O44:O48)=1,"8:00",0)))</f>
        <v>0</v>
      </c>
      <c r="I8" s="62">
        <f t="shared" si="2"/>
        <v>0</v>
      </c>
      <c r="J8" s="62">
        <f>IF(SUM('①労働時間入力表'!O44:O50)-TIME(20,0,0)-TIME(20,0,0)&gt;0,SUM('①労働時間入力表'!O44:O50)-TIME(20,0,0)-TIME(20,0,0),0)</f>
        <v>0</v>
      </c>
      <c r="K8" s="62">
        <f>IF(SUM('①労働時間入力表'!O51:O57)-TIME(20,0,0)-TIME(20,0,0)&gt;0,SUM('①労働時間入力表'!O51:O57)-TIME(20,0,0)-TIME(20,0,0),0)</f>
        <v>0</v>
      </c>
      <c r="L8" s="62">
        <f>IF(SUM('①労働時間入力表'!O58:O64)-TIME(20,0,0)-TIME(20,0,0)&gt;0,SUM('①労働時間入力表'!O58:O64)-TIME(20,0,0)-TIME(20,0,0),0)</f>
        <v>0</v>
      </c>
      <c r="M8" s="62">
        <f>IF(SUM('①労働時間入力表'!O65:O71)-TIME(20,0,0)-TIME(20,0,0)&gt;0,SUM('①労働時間入力表'!O65:O71)-TIME(20,0,0)-TIME(20,0,0),0)</f>
        <v>0</v>
      </c>
      <c r="N8" s="62">
        <f>IF(SUM('①労働時間入力表'!O72:O73)-IF(COUNTBLANK('①労働時間入力表'!O74:O78)&gt;1,"16:00",IF(COUNTBLANK('①労働時間入力表'!O74:O78)=1,"8:00",0))&lt;0,0,SUM('①労働時間入力表'!O72:O73)-IF(COUNTBLANK('①労働時間入力表'!O74:O78)&gt;1,"16:00",IF(COUNTBLANK('①労働時間入力表'!O74:O78)=1,"8:00",0)))</f>
        <v>0</v>
      </c>
      <c r="O8" s="62">
        <f t="shared" si="3"/>
        <v>0</v>
      </c>
      <c r="P8" s="62">
        <f>IF(SUM('①労働時間入力表'!O74:O80)-TIME(20,0,0)-TIME(20,0,0)&gt;0,SUM('①労働時間入力表'!O74:O80)-TIME(20,0,0)-TIME(20,0,0),0)</f>
        <v>0</v>
      </c>
      <c r="Q8" s="62">
        <f>IF(SUM('①労働時間入力表'!O81:O87)-TIME(20,0,0)-TIME(20,0,0)&gt;0,SUM('①労働時間入力表'!O81:O87)-TIME(20,0,0)-TIME(20,0,0),0)</f>
        <v>0</v>
      </c>
      <c r="R8" s="62">
        <f>IF(SUM('①労働時間入力表'!O88:O94)-TIME(20,0,0)-TIME(20,0,0)&gt;0,SUM('①労働時間入力表'!O88:O94)-TIME(20,0,0)-TIME(20,0,0),0)</f>
        <v>0</v>
      </c>
      <c r="S8" s="62">
        <f>IF(SUM('①労働時間入力表'!O95:O101)-TIME(20,0,0)-TIME(20,0,0)&gt;0,SUM('①労働時間入力表'!O95:O101)-TIME(20,0,0)-TIME(20,0,0),0)</f>
        <v>0</v>
      </c>
      <c r="T8" s="62">
        <f>IF(SUM('①労働時間入力表'!O102:O103)-IF(COUNTBLANK('①労働時間入力表'!O104:O108)&gt;1,"16:00",IF(COUNTBLANK('①労働時間入力表'!O104:O108)=1,"8:00",0))&lt;0,0,SUM('①労働時間入力表'!O102:O103)-IF(COUNTBLANK('①労働時間入力表'!O104:O108)&gt;1,"16:00",IF(COUNTBLANK('①労働時間入力表'!O104:O108)=1,"8:00",0)))</f>
        <v>0</v>
      </c>
      <c r="U8" s="62">
        <f t="shared" si="4"/>
        <v>0</v>
      </c>
      <c r="V8" s="62">
        <f>IF(SUM('①労働時間入力表'!O104:O110)-TIME(20,0,0)-TIME(20,0,0)&gt;0,SUM('①労働時間入力表'!O104:O110)-TIME(20,0,0)-TIME(20,0,0),0)</f>
        <v>0</v>
      </c>
      <c r="W8" s="62">
        <f>IF(SUM('①労働時間入力表'!O111:O117)-TIME(20,0,0)-TIME(20,0,0)&gt;0,SUM('①労働時間入力表'!O111:O117)-TIME(20,0,0)-TIME(20,0,0),0)</f>
        <v>0</v>
      </c>
      <c r="X8" s="62">
        <f>IF(SUM('①労働時間入力表'!O118:O124)-TIME(20,0,0)-TIME(20,0,0)&gt;0,SUM('①労働時間入力表'!O118:O124)-TIME(20,0,0)-TIME(20,0,0),0)</f>
        <v>0</v>
      </c>
      <c r="Y8" s="62">
        <f>IF(SUM('①労働時間入力表'!O125:O131)-TIME(20,0,0)-TIME(20,0,0)&gt;0,SUM('①労働時間入力表'!O125:O131)-TIME(20,0,0)-TIME(20,0,0),0)</f>
        <v>0</v>
      </c>
      <c r="Z8" s="62">
        <f>IF(SUM('①労働時間入力表'!O132:O133)-IF(COUNTBLANK('①労働時間入力表'!O134:O138)&gt;1,"16:00",IF(COUNTBLANK('①労働時間入力表'!O134:O138)=1,"8:00",0))&lt;0,0,SUM('①労働時間入力表'!O132:O133)-IF(COUNTBLANK('①労働時間入力表'!O134:O138)&gt;1,"16:00",IF(COUNTBLANK('①労働時間入力表'!O134:O138)=1,"8:00",0)))</f>
        <v>0</v>
      </c>
      <c r="AA8" s="62">
        <f t="shared" si="5"/>
        <v>0</v>
      </c>
      <c r="AB8" s="62">
        <f>IF(SUM('①労働時間入力表'!O134:O140)-TIME(20,0,0)-TIME(20,0,0)&gt;0,SUM('①労働時間入力表'!O134:O140)-TIME(20,0,0)-TIME(20,0,0),0)</f>
        <v>0</v>
      </c>
      <c r="AC8" s="62">
        <f>IF(SUM('①労働時間入力表'!O141:O147)-TIME(20,0,0)-TIME(20,0,0)&gt;0,SUM('①労働時間入力表'!O141:O147)-TIME(20,0,0)-TIME(20,0,0),0)</f>
        <v>0</v>
      </c>
      <c r="AD8" s="62">
        <f>IF(SUM('①労働時間入力表'!O148:O154)-TIME(20,0,0)-TIME(20,0,0)&gt;0,SUM('①労働時間入力表'!O148:O154)-TIME(20,0,0)-TIME(20,0,0),0)</f>
        <v>0</v>
      </c>
      <c r="AE8" s="62">
        <f>IF(SUM('①労働時間入力表'!O155:O161)-TIME(20,0,0)-TIME(20,0,0)&gt;0,SUM('①労働時間入力表'!O155:O161)-TIME(20,0,0)-TIME(20,0,0),0)</f>
        <v>0</v>
      </c>
      <c r="AF8" s="62">
        <f>IF(SUM('①労働時間入力表'!O162:O163)-IF(COUNTBLANK('①労働時間入力表'!O164:O168)&gt;1,"16:00",IF(COUNTBLANK('①労働時間入力表'!O164:O168)=1,"8:00",0))&lt;0,0,SUM('①労働時間入力表'!O162:O163)-IF(COUNTBLANK('①労働時間入力表'!O164:O168)&gt;1,"16:00",IF(COUNTBLANK('①労働時間入力表'!O164:O168)=1,"8:00",0)))</f>
        <v>0</v>
      </c>
      <c r="AG8" s="62">
        <f t="shared" si="6"/>
        <v>0</v>
      </c>
      <c r="AH8" s="62">
        <f>IF(SUM('①労働時間入力表'!O164:O170)-TIME(20,0,0)-TIME(20,0,0)&gt;0,SUM('①労働時間入力表'!O164:O170)-TIME(20,0,0)-TIME(20,0,0),0)</f>
        <v>0</v>
      </c>
      <c r="AI8" s="62">
        <f>IF(SUM('①労働時間入力表'!O171:O177)-TIME(20,0,0)-TIME(20,0,0)&gt;0,SUM('①労働時間入力表'!O171:O177)-TIME(20,0,0)-TIME(20,0,0),0)</f>
        <v>0</v>
      </c>
      <c r="AJ8" s="62">
        <f>IF(SUM('①労働時間入力表'!O178:O184)-TIME(20,0,0)-TIME(20,0,0)&gt;0,SUM('①労働時間入力表'!O178:O184)-TIME(20,0,0)-TIME(20,0,0),0)</f>
        <v>0</v>
      </c>
      <c r="AK8" s="62">
        <f>IF(SUM('①労働時間入力表'!O185:O191)-TIME(20,0,0)-TIME(20,0,0)&gt;0,SUM('①労働時間入力表'!O185:O191)-TIME(20,0,0)-TIME(20,0,0),0)</f>
        <v>0</v>
      </c>
      <c r="AL8" s="62">
        <f>IF(SUM('①労働時間入力表'!O192:O193)-IF(COUNTBLANK('①労働時間入力表'!O194:O198)&gt;1,"16:00",IF(COUNTBLANK('①労働時間入力表'!O194:O198)=1,"8:00",0))&lt;0,0,SUM('①労働時間入力表'!O192:O193)-IF(COUNTBLANK('①労働時間入力表'!O194:O198)&gt;1,"16:00",IF(COUNTBLANK('①労働時間入力表'!O194:O198)=1,"8:00",0)))</f>
        <v>0</v>
      </c>
    </row>
    <row r="9" spans="1:38" ht="22.5" customHeight="1">
      <c r="A9" s="99">
        <f>IF(A8="","",IF(AND('①労働時間入力表'!$I$2&gt;=1,'①労働時間入力表'!$I$2&lt;=31),"",IF(AND('①労働時間入力表'!$I$2="中旬",DAY(A8-1)&lt;=10),"",IF(AND('①労働時間入力表'!$I$2="下旬",DAY(A8-1)&lt;=20),"",IF(MONTH(A8-1)&lt;&gt;MONTH(A8),"",A8-1)))))</f>
        <v>40901</v>
      </c>
      <c r="B9" s="62">
        <f t="shared" si="0"/>
        <v>0</v>
      </c>
      <c r="C9" s="62">
        <f t="shared" si="1"/>
        <v>0</v>
      </c>
      <c r="D9" s="62">
        <f>IF(SUM('①労働時間入力表'!O15:O21)-TIME(20,0,0)-TIME(20,0,0)&gt;0,SUM('①労働時間入力表'!O15:O21)-TIME(20,0,0)-TIME(20,0,0),0)</f>
        <v>0</v>
      </c>
      <c r="E9" s="62">
        <f>IF(SUM('①労働時間入力表'!O22:O28)-TIME(20,0,0)-TIME(20,0,0)&gt;0,SUM('①労働時間入力表'!O22:O28)-TIME(20,0,0)-TIME(20,0,0),0)</f>
        <v>0</v>
      </c>
      <c r="F9" s="62">
        <f>IF(SUM('①労働時間入力表'!O29:O35)-TIME(20,0,0)-TIME(20,0,0)&gt;0,SUM('①労働時間入力表'!O29:O35)-TIME(20,0,0)-TIME(20,0,0),0)</f>
        <v>0</v>
      </c>
      <c r="G9" s="62">
        <f>IF(SUM('①労働時間入力表'!O36:O42)-TIME(20,0,0)-TIME(20,0,0)&gt;0,SUM('①労働時間入力表'!O36:O42)-TIME(20,0,0)-TIME(20,0,0),0)</f>
        <v>0</v>
      </c>
      <c r="H9" s="62">
        <f>IF(SUM('①労働時間入力表'!O43:O44)-IF(COUNTBLANK('①労働時間入力表'!O45:O49)&gt;1,"16:00",IF(COUNTBLANK('①労働時間入力表'!O45:O49)=1,"8:00",0))&lt;0,0,SUM('①労働時間入力表'!O43:O44)-IF(COUNTBLANK('①労働時間入力表'!O45:O49)&gt;1,"16:00",IF(COUNTBLANK('①労働時間入力表'!O45:O49)=1,"8:00",0)))</f>
        <v>0</v>
      </c>
      <c r="I9" s="62">
        <f t="shared" si="2"/>
        <v>0</v>
      </c>
      <c r="J9" s="62">
        <f>IF(SUM('①労働時間入力表'!O45:O51)-TIME(20,0,0)-TIME(20,0,0)&gt;0,SUM('①労働時間入力表'!O45:O51)-TIME(20,0,0)-TIME(20,0,0),0)</f>
        <v>0</v>
      </c>
      <c r="K9" s="62">
        <f>IF(SUM('①労働時間入力表'!O52:O58)-TIME(20,0,0)-TIME(20,0,0)&gt;0,SUM('①労働時間入力表'!O52:O58)-TIME(20,0,0)-TIME(20,0,0),0)</f>
        <v>0</v>
      </c>
      <c r="L9" s="62">
        <f>IF(SUM('①労働時間入力表'!O59:O65)-TIME(20,0,0)-TIME(20,0,0)&gt;0,SUM('①労働時間入力表'!O59:O65)-TIME(20,0,0)-TIME(20,0,0),0)</f>
        <v>0</v>
      </c>
      <c r="M9" s="62">
        <f>IF(SUM('①労働時間入力表'!O66:O72)-TIME(20,0,0)-TIME(20,0,0)&gt;0,SUM('①労働時間入力表'!O66:O72)-TIME(20,0,0)-TIME(20,0,0),0)</f>
        <v>0</v>
      </c>
      <c r="N9" s="62">
        <f>IF(SUM('①労働時間入力表'!O73:O74)-IF(COUNTBLANK('①労働時間入力表'!O75:O79)&gt;1,"16:00",IF(COUNTBLANK('①労働時間入力表'!O75:O79)=1,"8:00",0))&lt;0,0,SUM('①労働時間入力表'!O73:O74)-IF(COUNTBLANK('①労働時間入力表'!O75:O79)&gt;1,"16:00",IF(COUNTBLANK('①労働時間入力表'!O75:O79)=1,"8:00",0)))</f>
        <v>0</v>
      </c>
      <c r="O9" s="62">
        <f t="shared" si="3"/>
        <v>0</v>
      </c>
      <c r="P9" s="62">
        <f>IF(SUM('①労働時間入力表'!O75:O81)-TIME(20,0,0)-TIME(20,0,0)&gt;0,SUM('①労働時間入力表'!O75:O81)-TIME(20,0,0)-TIME(20,0,0),0)</f>
        <v>0</v>
      </c>
      <c r="Q9" s="62">
        <f>IF(SUM('①労働時間入力表'!O82:O88)-TIME(20,0,0)-TIME(20,0,0)&gt;0,SUM('①労働時間入力表'!O82:O88)-TIME(20,0,0)-TIME(20,0,0),0)</f>
        <v>0</v>
      </c>
      <c r="R9" s="62">
        <f>IF(SUM('①労働時間入力表'!O89:O95)-TIME(20,0,0)-TIME(20,0,0)&gt;0,SUM('①労働時間入力表'!O89:O95)-TIME(20,0,0)-TIME(20,0,0),0)</f>
        <v>0</v>
      </c>
      <c r="S9" s="62">
        <f>IF(SUM('①労働時間入力表'!O96:O102)-TIME(20,0,0)-TIME(20,0,0)&gt;0,SUM('①労働時間入力表'!O96:O102)-TIME(20,0,0)-TIME(20,0,0),0)</f>
        <v>0</v>
      </c>
      <c r="T9" s="62">
        <f>IF(SUM('①労働時間入力表'!O103:O104)-IF(COUNTBLANK('①労働時間入力表'!O105:O109)&gt;1,"16:00",IF(COUNTBLANK('①労働時間入力表'!O105:O109)=1,"8:00",0))&lt;0,0,SUM('①労働時間入力表'!O103:O104)-IF(COUNTBLANK('①労働時間入力表'!O105:O109)&gt;1,"16:00",IF(COUNTBLANK('①労働時間入力表'!O105:O109)=1,"8:00",0)))</f>
        <v>0</v>
      </c>
      <c r="U9" s="62">
        <f t="shared" si="4"/>
        <v>0</v>
      </c>
      <c r="V9" s="62">
        <f>IF(SUM('①労働時間入力表'!O105:O111)-TIME(20,0,0)-TIME(20,0,0)&gt;0,SUM('①労働時間入力表'!O105:O111)-TIME(20,0,0)-TIME(20,0,0),0)</f>
        <v>0</v>
      </c>
      <c r="W9" s="62">
        <f>IF(SUM('①労働時間入力表'!O112:O118)-TIME(20,0,0)-TIME(20,0,0)&gt;0,SUM('①労働時間入力表'!O112:O118)-TIME(20,0,0)-TIME(20,0,0),0)</f>
        <v>0</v>
      </c>
      <c r="X9" s="62">
        <f>IF(SUM('①労働時間入力表'!O119:O125)-TIME(20,0,0)-TIME(20,0,0)&gt;0,SUM('①労働時間入力表'!O119:O125)-TIME(20,0,0)-TIME(20,0,0),0)</f>
        <v>0</v>
      </c>
      <c r="Y9" s="62">
        <f>IF(SUM('①労働時間入力表'!O126:O132)-TIME(20,0,0)-TIME(20,0,0)&gt;0,SUM('①労働時間入力表'!O126:O132)-TIME(20,0,0)-TIME(20,0,0),0)</f>
        <v>0</v>
      </c>
      <c r="Z9" s="62">
        <f>IF(SUM('①労働時間入力表'!O133:O134)-IF(COUNTBLANK('①労働時間入力表'!O135:O139)&gt;1,"16:00",IF(COUNTBLANK('①労働時間入力表'!O135:O139)=1,"8:00",0))&lt;0,0,SUM('①労働時間入力表'!O133:O134)-IF(COUNTBLANK('①労働時間入力表'!O135:O139)&gt;1,"16:00",IF(COUNTBLANK('①労働時間入力表'!O135:O139)=1,"8:00",0)))</f>
        <v>0</v>
      </c>
      <c r="AA9" s="62">
        <f t="shared" si="5"/>
        <v>0</v>
      </c>
      <c r="AB9" s="62">
        <f>IF(SUM('①労働時間入力表'!O135:O141)-TIME(20,0,0)-TIME(20,0,0)&gt;0,SUM('①労働時間入力表'!O135:O141)-TIME(20,0,0)-TIME(20,0,0),0)</f>
        <v>0</v>
      </c>
      <c r="AC9" s="62">
        <f>IF(SUM('①労働時間入力表'!O142:O148)-TIME(20,0,0)-TIME(20,0,0)&gt;0,SUM('①労働時間入力表'!O142:O148)-TIME(20,0,0)-TIME(20,0,0),0)</f>
        <v>0</v>
      </c>
      <c r="AD9" s="62">
        <f>IF(SUM('①労働時間入力表'!O149:O155)-TIME(20,0,0)-TIME(20,0,0)&gt;0,SUM('①労働時間入力表'!O149:O155)-TIME(20,0,0)-TIME(20,0,0),0)</f>
        <v>0</v>
      </c>
      <c r="AE9" s="62">
        <f>IF(SUM('①労働時間入力表'!O156:O162)-TIME(20,0,0)-TIME(20,0,0)&gt;0,SUM('①労働時間入力表'!O156:O162)-TIME(20,0,0)-TIME(20,0,0),0)</f>
        <v>0</v>
      </c>
      <c r="AF9" s="62">
        <f>IF(SUM('①労働時間入力表'!O163:O164)-IF(COUNTBLANK('①労働時間入力表'!O165:O169)&gt;1,"16:00",IF(COUNTBLANK('①労働時間入力表'!O165:O169)=1,"8:00",0))&lt;0,0,SUM('①労働時間入力表'!O163:O164)-IF(COUNTBLANK('①労働時間入力表'!O165:O169)&gt;1,"16:00",IF(COUNTBLANK('①労働時間入力表'!O165:O169)=1,"8:00",0)))</f>
        <v>0</v>
      </c>
      <c r="AG9" s="62">
        <f t="shared" si="6"/>
        <v>0</v>
      </c>
      <c r="AH9" s="62">
        <f>IF(SUM('①労働時間入力表'!O165:O171)-TIME(20,0,0)-TIME(20,0,0)&gt;0,SUM('①労働時間入力表'!O165:O171)-TIME(20,0,0)-TIME(20,0,0),0)</f>
        <v>0</v>
      </c>
      <c r="AI9" s="62">
        <f>IF(SUM('①労働時間入力表'!O172:O178)-TIME(20,0,0)-TIME(20,0,0)&gt;0,SUM('①労働時間入力表'!O172:O178)-TIME(20,0,0)-TIME(20,0,0),0)</f>
        <v>0</v>
      </c>
      <c r="AJ9" s="62">
        <f>IF(SUM('①労働時間入力表'!O179:O185)-TIME(20,0,0)-TIME(20,0,0)&gt;0,SUM('①労働時間入力表'!O179:O185)-TIME(20,0,0)-TIME(20,0,0),0)</f>
        <v>0</v>
      </c>
      <c r="AK9" s="62">
        <f>IF(SUM('①労働時間入力表'!O186:O192)-TIME(20,0,0)-TIME(20,0,0)&gt;0,SUM('①労働時間入力表'!O186:O192)-TIME(20,0,0)-TIME(20,0,0),0)</f>
        <v>0</v>
      </c>
      <c r="AL9" s="62">
        <f>IF(SUM('①労働時間入力表'!O193:O194)-IF(COUNTBLANK('①労働時間入力表'!O195:O199)&gt;1,"16:00",IF(COUNTBLANK('①労働時間入力表'!O195:O199)=1,"8:00",0))&lt;0,0,SUM('①労働時間入力表'!O193:O194)-IF(COUNTBLANK('①労働時間入力表'!O195:O199)&gt;1,"16:00",IF(COUNTBLANK('①労働時間入力表'!O195:O199)=1,"8:00",0)))</f>
        <v>0</v>
      </c>
    </row>
    <row r="10" spans="1:38" ht="22.5" customHeight="1">
      <c r="A10" s="99">
        <f>IF(A9="","",IF(AND('①労働時間入力表'!$I$2&gt;=1,'①労働時間入力表'!$I$2&lt;=31),"",IF(AND('①労働時間入力表'!$I$2="中旬",DAY(A9-1)&lt;=10),"",IF(AND('①労働時間入力表'!$I$2="下旬",DAY(A9-1)&lt;=20),"",IF(MONTH(A9-1)&lt;&gt;MONTH(A9),"",A9-1)))))</f>
        <v>40900</v>
      </c>
      <c r="B10" s="62">
        <f t="shared" si="0"/>
        <v>0</v>
      </c>
      <c r="C10" s="62">
        <f t="shared" si="1"/>
        <v>0</v>
      </c>
      <c r="D10" s="62">
        <f>IF(SUM('①労働時間入力表'!O16:O22)-TIME(20,0,0)-TIME(20,0,0)&gt;0,SUM('①労働時間入力表'!O16:O22)-TIME(20,0,0)-TIME(20,0,0),0)</f>
        <v>0</v>
      </c>
      <c r="E10" s="62">
        <f>IF(SUM('①労働時間入力表'!O23:O29)-TIME(20,0,0)-TIME(20,0,0)&gt;0,SUM('①労働時間入力表'!O23:O29)-TIME(20,0,0)-TIME(20,0,0),0)</f>
        <v>0</v>
      </c>
      <c r="F10" s="62">
        <f>IF(SUM('①労働時間入力表'!O30:O36)-TIME(20,0,0)-TIME(20,0,0)&gt;0,SUM('①労働時間入力表'!O30:O36)-TIME(20,0,0)-TIME(20,0,0),0)</f>
        <v>0</v>
      </c>
      <c r="G10" s="62">
        <f>IF(SUM('①労働時間入力表'!O37:O43)-TIME(20,0,0)-TIME(20,0,0)&gt;0,SUM('①労働時間入力表'!O37:O43)-TIME(20,0,0)-TIME(20,0,0),0)</f>
        <v>0</v>
      </c>
      <c r="H10" s="62">
        <f>IF(SUM('①労働時間入力表'!O44:O45)-IF(COUNTBLANK('①労働時間入力表'!O46:O50)&gt;1,"16:00",IF(COUNTBLANK('①労働時間入力表'!O46:O50)=1,"8:00",0))&lt;0,0,SUM('①労働時間入力表'!O44:O45)-IF(COUNTBLANK('①労働時間入力表'!O46:O50)&gt;1,"16:00",IF(COUNTBLANK('①労働時間入力表'!O46:O50)=1,"8:00",0)))</f>
        <v>0</v>
      </c>
      <c r="I10" s="62">
        <f t="shared" si="2"/>
        <v>0</v>
      </c>
      <c r="J10" s="62">
        <f>IF(SUM('①労働時間入力表'!O46:O52)-TIME(20,0,0)-TIME(20,0,0)&gt;0,SUM('①労働時間入力表'!O46:O52)-TIME(20,0,0)-TIME(20,0,0),0)</f>
        <v>0</v>
      </c>
      <c r="K10" s="62">
        <f>IF(SUM('①労働時間入力表'!O53:O59)-TIME(20,0,0)-TIME(20,0,0)&gt;0,SUM('①労働時間入力表'!O53:O59)-TIME(20,0,0)-TIME(20,0,0),0)</f>
        <v>0</v>
      </c>
      <c r="L10" s="62">
        <f>IF(SUM('①労働時間入力表'!O60:O66)-TIME(20,0,0)-TIME(20,0,0)&gt;0,SUM('①労働時間入力表'!O60:O66)-TIME(20,0,0)-TIME(20,0,0),0)</f>
        <v>0</v>
      </c>
      <c r="M10" s="62">
        <f>IF(SUM('①労働時間入力表'!O67:O73)-TIME(20,0,0)-TIME(20,0,0)&gt;0,SUM('①労働時間入力表'!O67:O73)-TIME(20,0,0)-TIME(20,0,0),0)</f>
        <v>0</v>
      </c>
      <c r="N10" s="62">
        <f>IF(SUM('①労働時間入力表'!O74:O75)-IF(COUNTBLANK('①労働時間入力表'!O76:O80)&gt;1,"16:00",IF(COUNTBLANK('①労働時間入力表'!O76:O80)=1,"8:00",0))&lt;0,0,SUM('①労働時間入力表'!O74:O75)-IF(COUNTBLANK('①労働時間入力表'!O76:O80)&gt;1,"16:00",IF(COUNTBLANK('①労働時間入力表'!O76:O80)=1,"8:00",0)))</f>
        <v>0</v>
      </c>
      <c r="O10" s="62">
        <f t="shared" si="3"/>
        <v>0</v>
      </c>
      <c r="P10" s="62">
        <f>IF(SUM('①労働時間入力表'!O76:O82)-TIME(20,0,0)-TIME(20,0,0)&gt;0,SUM('①労働時間入力表'!O76:O82)-TIME(20,0,0)-TIME(20,0,0),0)</f>
        <v>0</v>
      </c>
      <c r="Q10" s="62">
        <f>IF(SUM('①労働時間入力表'!O83:O89)-TIME(20,0,0)-TIME(20,0,0)&gt;0,SUM('①労働時間入力表'!O83:O89)-TIME(20,0,0)-TIME(20,0,0),0)</f>
        <v>0</v>
      </c>
      <c r="R10" s="62">
        <f>IF(SUM('①労働時間入力表'!O90:O96)-TIME(20,0,0)-TIME(20,0,0)&gt;0,SUM('①労働時間入力表'!O90:O96)-TIME(20,0,0)-TIME(20,0,0),0)</f>
        <v>0</v>
      </c>
      <c r="S10" s="62">
        <f>IF(SUM('①労働時間入力表'!O97:O103)-TIME(20,0,0)-TIME(20,0,0)&gt;0,SUM('①労働時間入力表'!O97:O103)-TIME(20,0,0)-TIME(20,0,0),0)</f>
        <v>0</v>
      </c>
      <c r="T10" s="62">
        <f>IF(SUM('①労働時間入力表'!O104:O105)-IF(COUNTBLANK('①労働時間入力表'!O106:O110)&gt;1,"16:00",IF(COUNTBLANK('①労働時間入力表'!O106:O110)=1,"8:00",0))&lt;0,0,SUM('①労働時間入力表'!O104:O105)-IF(COUNTBLANK('①労働時間入力表'!O106:O110)&gt;1,"16:00",IF(COUNTBLANK('①労働時間入力表'!O106:O110)=1,"8:00",0)))</f>
        <v>0</v>
      </c>
      <c r="U10" s="62">
        <f t="shared" si="4"/>
        <v>0</v>
      </c>
      <c r="V10" s="62">
        <f>IF(SUM('①労働時間入力表'!O106:O112)-TIME(20,0,0)-TIME(20,0,0)&gt;0,SUM('①労働時間入力表'!O106:O112)-TIME(20,0,0)-TIME(20,0,0),0)</f>
        <v>0</v>
      </c>
      <c r="W10" s="62">
        <f>IF(SUM('①労働時間入力表'!O113:O119)-TIME(20,0,0)-TIME(20,0,0)&gt;0,SUM('①労働時間入力表'!O113:O119)-TIME(20,0,0)-TIME(20,0,0),0)</f>
        <v>0</v>
      </c>
      <c r="X10" s="62">
        <f>IF(SUM('①労働時間入力表'!O120:O126)-TIME(20,0,0)-TIME(20,0,0)&gt;0,SUM('①労働時間入力表'!O120:O126)-TIME(20,0,0)-TIME(20,0,0),0)</f>
        <v>0</v>
      </c>
      <c r="Y10" s="62">
        <f>IF(SUM('①労働時間入力表'!O127:O133)-TIME(20,0,0)-TIME(20,0,0)&gt;0,SUM('①労働時間入力表'!O127:O133)-TIME(20,0,0)-TIME(20,0,0),0)</f>
        <v>0</v>
      </c>
      <c r="Z10" s="62">
        <f>IF(SUM('①労働時間入力表'!O134:O135)-IF(COUNTBLANK('①労働時間入力表'!O136:O140)&gt;1,"16:00",IF(COUNTBLANK('①労働時間入力表'!O136:O140)=1,"8:00",0))&lt;0,0,SUM('①労働時間入力表'!O134:O135)-IF(COUNTBLANK('①労働時間入力表'!O136:O140)&gt;1,"16:00",IF(COUNTBLANK('①労働時間入力表'!O136:O140)=1,"8:00",0)))</f>
        <v>0</v>
      </c>
      <c r="AA10" s="62">
        <f t="shared" si="5"/>
        <v>0</v>
      </c>
      <c r="AB10" s="62">
        <f>IF(SUM('①労働時間入力表'!O136:O142)-TIME(20,0,0)-TIME(20,0,0)&gt;0,SUM('①労働時間入力表'!O136:O142)-TIME(20,0,0)-TIME(20,0,0),0)</f>
        <v>0</v>
      </c>
      <c r="AC10" s="62">
        <f>IF(SUM('①労働時間入力表'!O143:O149)-TIME(20,0,0)-TIME(20,0,0)&gt;0,SUM('①労働時間入力表'!O143:O149)-TIME(20,0,0)-TIME(20,0,0),0)</f>
        <v>0</v>
      </c>
      <c r="AD10" s="62">
        <f>IF(SUM('①労働時間入力表'!O150:O156)-TIME(20,0,0)-TIME(20,0,0)&gt;0,SUM('①労働時間入力表'!O150:O156)-TIME(20,0,0)-TIME(20,0,0),0)</f>
        <v>0</v>
      </c>
      <c r="AE10" s="62">
        <f>IF(SUM('①労働時間入力表'!O157:O163)-TIME(20,0,0)-TIME(20,0,0)&gt;0,SUM('①労働時間入力表'!O157:O163)-TIME(20,0,0)-TIME(20,0,0),0)</f>
        <v>0</v>
      </c>
      <c r="AF10" s="62">
        <f>IF(SUM('①労働時間入力表'!O164:O165)-IF(COUNTBLANK('①労働時間入力表'!O166:O170)&gt;1,"16:00",IF(COUNTBLANK('①労働時間入力表'!O166:O170)=1,"8:00",0))&lt;0,0,SUM('①労働時間入力表'!O164:O165)-IF(COUNTBLANK('①労働時間入力表'!O166:O170)&gt;1,"16:00",IF(COUNTBLANK('①労働時間入力表'!O166:O170)=1,"8:00",0)))</f>
        <v>0</v>
      </c>
      <c r="AG10" s="62">
        <f t="shared" si="6"/>
        <v>0</v>
      </c>
      <c r="AH10" s="62">
        <f>IF(SUM('①労働時間入力表'!O166:O172)-TIME(20,0,0)-TIME(20,0,0)&gt;0,SUM('①労働時間入力表'!O166:O172)-TIME(20,0,0)-TIME(20,0,0),0)</f>
        <v>0</v>
      </c>
      <c r="AI10" s="62">
        <f>IF(SUM('①労働時間入力表'!O173:O179)-TIME(20,0,0)-TIME(20,0,0)&gt;0,SUM('①労働時間入力表'!O173:O179)-TIME(20,0,0)-TIME(20,0,0),0)</f>
        <v>0</v>
      </c>
      <c r="AJ10" s="62">
        <f>IF(SUM('①労働時間入力表'!O180:O186)-TIME(20,0,0)-TIME(20,0,0)&gt;0,SUM('①労働時間入力表'!O180:O186)-TIME(20,0,0)-TIME(20,0,0),0)</f>
        <v>0</v>
      </c>
      <c r="AK10" s="62">
        <f>IF(SUM('①労働時間入力表'!O187:O193)-TIME(20,0,0)-TIME(20,0,0)&gt;0,SUM('①労働時間入力表'!O187:O193)-TIME(20,0,0)-TIME(20,0,0),0)</f>
        <v>0</v>
      </c>
      <c r="AL10" s="62">
        <f>IF(SUM('①労働時間入力表'!O194:O195)-IF(COUNTBLANK('①労働時間入力表'!O196:O200)&gt;1,"16:00",IF(COUNTBLANK('①労働時間入力表'!O196:O200)=1,"8:00",0))&lt;0,0,SUM('①労働時間入力表'!O194:O195)-IF(COUNTBLANK('①労働時間入力表'!O196:O200)&gt;1,"16:00",IF(COUNTBLANK('①労働時間入力表'!O196:O200)=1,"8:00",0)))</f>
        <v>0</v>
      </c>
    </row>
    <row r="11" spans="1:38" ht="22.5" customHeight="1">
      <c r="A11" s="99">
        <f>IF(A10="","",IF(AND('①労働時間入力表'!$I$2&gt;=1,'①労働時間入力表'!$I$2&lt;=31),"",IF(AND('①労働時間入力表'!$I$2="中旬",DAY(A10-1)&lt;=10),"",IF(AND('①労働時間入力表'!$I$2="下旬",DAY(A10-1)&lt;=20),"",IF(MONTH(A10-1)&lt;&gt;MONTH(A10),"",A10-1)))))</f>
        <v>40899</v>
      </c>
      <c r="B11" s="62">
        <f t="shared" si="0"/>
        <v>0</v>
      </c>
      <c r="C11" s="62">
        <f t="shared" si="1"/>
        <v>0</v>
      </c>
      <c r="D11" s="62">
        <f>IF(SUM('①労働時間入力表'!O17:O23)-TIME(20,0,0)-TIME(20,0,0)&gt;0,SUM('①労働時間入力表'!O17:O23)-TIME(20,0,0)-TIME(20,0,0),0)</f>
        <v>0</v>
      </c>
      <c r="E11" s="62">
        <f>IF(SUM('①労働時間入力表'!O24:O30)-TIME(20,0,0)-TIME(20,0,0)&gt;0,SUM('①労働時間入力表'!O24:O30)-TIME(20,0,0)-TIME(20,0,0),0)</f>
        <v>0</v>
      </c>
      <c r="F11" s="62">
        <f>IF(SUM('①労働時間入力表'!O31:O37)-TIME(20,0,0)-TIME(20,0,0)&gt;0,SUM('①労働時間入力表'!O31:O37)-TIME(20,0,0)-TIME(20,0,0),0)</f>
        <v>0</v>
      </c>
      <c r="G11" s="62">
        <f>IF(SUM('①労働時間入力表'!O38:O44)-TIME(20,0,0)-TIME(20,0,0)&gt;0,SUM('①労働時間入力表'!O38:O44)-TIME(20,0,0)-TIME(20,0,0),0)</f>
        <v>0</v>
      </c>
      <c r="H11" s="62">
        <f>IF(SUM('①労働時間入力表'!O45:O46)-IF(COUNTBLANK('①労働時間入力表'!O47:O51)&gt;1,"16:00",IF(COUNTBLANK('①労働時間入力表'!O47:O51)=1,"8:00",0))&lt;0,0,SUM('①労働時間入力表'!O45:O46)-IF(COUNTBLANK('①労働時間入力表'!O47:O51)&gt;1,"16:00",IF(COUNTBLANK('①労働時間入力表'!O47:O51)=1,"8:00",0)))</f>
        <v>0</v>
      </c>
      <c r="I11" s="62">
        <f t="shared" si="2"/>
        <v>0</v>
      </c>
      <c r="J11" s="62">
        <f>IF(SUM('①労働時間入力表'!O47:O53)-TIME(20,0,0)-TIME(20,0,0)&gt;0,SUM('①労働時間入力表'!O47:O53)-TIME(20,0,0)-TIME(20,0,0),0)</f>
        <v>0</v>
      </c>
      <c r="K11" s="62">
        <f>IF(SUM('①労働時間入力表'!O54:O60)-TIME(20,0,0)-TIME(20,0,0)&gt;0,SUM('①労働時間入力表'!O54:O60)-TIME(20,0,0)-TIME(20,0,0),0)</f>
        <v>0</v>
      </c>
      <c r="L11" s="62">
        <f>IF(SUM('①労働時間入力表'!O61:O67)-TIME(20,0,0)-TIME(20,0,0)&gt;0,SUM('①労働時間入力表'!O61:O67)-TIME(20,0,0)-TIME(20,0,0),0)</f>
        <v>0</v>
      </c>
      <c r="M11" s="62">
        <f>IF(SUM('①労働時間入力表'!O68:O74)-TIME(20,0,0)-TIME(20,0,0)&gt;0,SUM('①労働時間入力表'!O68:O74)-TIME(20,0,0)-TIME(20,0,0),0)</f>
        <v>0</v>
      </c>
      <c r="N11" s="62">
        <f>IF(SUM('①労働時間入力表'!O75:O76)-IF(COUNTBLANK('①労働時間入力表'!O77:O81)&gt;1,"16:00",IF(COUNTBLANK('①労働時間入力表'!O77:O81)=1,"8:00",0))&lt;0,0,SUM('①労働時間入力表'!O75:O76)-IF(COUNTBLANK('①労働時間入力表'!O77:O81)&gt;1,"16:00",IF(COUNTBLANK('①労働時間入力表'!O77:O81)=1,"8:00",0)))</f>
        <v>0</v>
      </c>
      <c r="O11" s="62">
        <f t="shared" si="3"/>
        <v>0</v>
      </c>
      <c r="P11" s="62">
        <f>IF(SUM('①労働時間入力表'!O77:O83)-TIME(20,0,0)-TIME(20,0,0)&gt;0,SUM('①労働時間入力表'!O77:O83)-TIME(20,0,0)-TIME(20,0,0),0)</f>
        <v>0</v>
      </c>
      <c r="Q11" s="62">
        <f>IF(SUM('①労働時間入力表'!O84:O90)-TIME(20,0,0)-TIME(20,0,0)&gt;0,SUM('①労働時間入力表'!O84:O90)-TIME(20,0,0)-TIME(20,0,0),0)</f>
        <v>0</v>
      </c>
      <c r="R11" s="62">
        <f>IF(SUM('①労働時間入力表'!O91:O97)-TIME(20,0,0)-TIME(20,0,0)&gt;0,SUM('①労働時間入力表'!O91:O97)-TIME(20,0,0)-TIME(20,0,0),0)</f>
        <v>0</v>
      </c>
      <c r="S11" s="62">
        <f>IF(SUM('①労働時間入力表'!O98:O104)-TIME(20,0,0)-TIME(20,0,0)&gt;0,SUM('①労働時間入力表'!O98:O104)-TIME(20,0,0)-TIME(20,0,0),0)</f>
        <v>0</v>
      </c>
      <c r="T11" s="62">
        <f>IF(SUM('①労働時間入力表'!O105:O106)-IF(COUNTBLANK('①労働時間入力表'!O107:O111)&gt;1,"16:00",IF(COUNTBLANK('①労働時間入力表'!O107:O111)=1,"8:00",0))&lt;0,0,SUM('①労働時間入力表'!O105:O106)-IF(COUNTBLANK('①労働時間入力表'!O107:O111)&gt;1,"16:00",IF(COUNTBLANK('①労働時間入力表'!O107:O111)=1,"8:00",0)))</f>
        <v>0</v>
      </c>
      <c r="U11" s="62">
        <f t="shared" si="4"/>
        <v>0</v>
      </c>
      <c r="V11" s="62">
        <f>IF(SUM('①労働時間入力表'!O107:O113)-TIME(20,0,0)-TIME(20,0,0)&gt;0,SUM('①労働時間入力表'!O107:O113)-TIME(20,0,0)-TIME(20,0,0),0)</f>
        <v>0</v>
      </c>
      <c r="W11" s="62">
        <f>IF(SUM('①労働時間入力表'!O114:O120)-TIME(20,0,0)-TIME(20,0,0)&gt;0,SUM('①労働時間入力表'!O114:O120)-TIME(20,0,0)-TIME(20,0,0),0)</f>
        <v>0</v>
      </c>
      <c r="X11" s="62">
        <f>IF(SUM('①労働時間入力表'!O121:O127)-TIME(20,0,0)-TIME(20,0,0)&gt;0,SUM('①労働時間入力表'!O121:O127)-TIME(20,0,0)-TIME(20,0,0),0)</f>
        <v>0</v>
      </c>
      <c r="Y11" s="62">
        <f>IF(SUM('①労働時間入力表'!O128:O134)-TIME(20,0,0)-TIME(20,0,0)&gt;0,SUM('①労働時間入力表'!O128:O134)-TIME(20,0,0)-TIME(20,0,0),0)</f>
        <v>0</v>
      </c>
      <c r="Z11" s="62">
        <f>IF(SUM('①労働時間入力表'!O135:O136)-IF(COUNTBLANK('①労働時間入力表'!O137:O141)&gt;1,"16:00",IF(COUNTBLANK('①労働時間入力表'!O137:O141)=1,"8:00",0))&lt;0,0,SUM('①労働時間入力表'!O135:O136)-IF(COUNTBLANK('①労働時間入力表'!O137:O141)&gt;1,"16:00",IF(COUNTBLANK('①労働時間入力表'!O137:O141)=1,"8:00",0)))</f>
        <v>0</v>
      </c>
      <c r="AA11" s="62">
        <f t="shared" si="5"/>
        <v>0</v>
      </c>
      <c r="AB11" s="62">
        <f>IF(SUM('①労働時間入力表'!O137:O143)-TIME(20,0,0)-TIME(20,0,0)&gt;0,SUM('①労働時間入力表'!O137:O143)-TIME(20,0,0)-TIME(20,0,0),0)</f>
        <v>0</v>
      </c>
      <c r="AC11" s="62">
        <f>IF(SUM('①労働時間入力表'!O144:O150)-TIME(20,0,0)-TIME(20,0,0)&gt;0,SUM('①労働時間入力表'!O144:O150)-TIME(20,0,0)-TIME(20,0,0),0)</f>
        <v>0</v>
      </c>
      <c r="AD11" s="62">
        <f>IF(SUM('①労働時間入力表'!O151:O157)-TIME(20,0,0)-TIME(20,0,0)&gt;0,SUM('①労働時間入力表'!O151:O157)-TIME(20,0,0)-TIME(20,0,0),0)</f>
        <v>0</v>
      </c>
      <c r="AE11" s="62">
        <f>IF(SUM('①労働時間入力表'!O158:O164)-TIME(20,0,0)-TIME(20,0,0)&gt;0,SUM('①労働時間入力表'!O158:O164)-TIME(20,0,0)-TIME(20,0,0),0)</f>
        <v>0</v>
      </c>
      <c r="AF11" s="62">
        <f>IF(SUM('①労働時間入力表'!O165:O166)-IF(COUNTBLANK('①労働時間入力表'!O167:O171)&gt;1,"16:00",IF(COUNTBLANK('①労働時間入力表'!O167:O171)=1,"8:00",0))&lt;0,0,SUM('①労働時間入力表'!O165:O166)-IF(COUNTBLANK('①労働時間入力表'!O167:O171)&gt;1,"16:00",IF(COUNTBLANK('①労働時間入力表'!O167:O171)=1,"8:00",0)))</f>
        <v>0</v>
      </c>
      <c r="AG11" s="62">
        <f t="shared" si="6"/>
        <v>0</v>
      </c>
      <c r="AH11" s="62">
        <f>IF(SUM('①労働時間入力表'!O167:O173)-TIME(20,0,0)-TIME(20,0,0)&gt;0,SUM('①労働時間入力表'!O167:O173)-TIME(20,0,0)-TIME(20,0,0),0)</f>
        <v>0</v>
      </c>
      <c r="AI11" s="62">
        <f>IF(SUM('①労働時間入力表'!O174:O180)-TIME(20,0,0)-TIME(20,0,0)&gt;0,SUM('①労働時間入力表'!O174:O180)-TIME(20,0,0)-TIME(20,0,0),0)</f>
        <v>0</v>
      </c>
      <c r="AJ11" s="62">
        <f>IF(SUM('①労働時間入力表'!O181:O187)-TIME(20,0,0)-TIME(20,0,0)&gt;0,SUM('①労働時間入力表'!O181:O187)-TIME(20,0,0)-TIME(20,0,0),0)</f>
        <v>0</v>
      </c>
      <c r="AK11" s="62">
        <f>IF(SUM('①労働時間入力表'!O188:O194)-TIME(20,0,0)-TIME(20,0,0)&gt;0,SUM('①労働時間入力表'!O188:O194)-TIME(20,0,0)-TIME(20,0,0),0)</f>
        <v>0</v>
      </c>
      <c r="AL11" s="62">
        <f>IF(SUM('①労働時間入力表'!O195:O196)-IF(COUNTBLANK('①労働時間入力表'!O197:O201)&gt;1,"16:00",IF(COUNTBLANK('①労働時間入力表'!O197:O201)=1,"8:00",0))&lt;0,0,SUM('①労働時間入力表'!O195:O196)-IF(COUNTBLANK('①労働時間入力表'!O197:O201)&gt;1,"16:00",IF(COUNTBLANK('①労働時間入力表'!O197:O201)=1,"8:00",0)))</f>
        <v>0</v>
      </c>
    </row>
    <row r="12" spans="1:38" ht="22.5" customHeight="1">
      <c r="A12" s="99">
        <f>IF(A11="","",IF(AND('①労働時間入力表'!$I$2&gt;=1,'①労働時間入力表'!$I$2&lt;=31),"",IF(AND('①労働時間入力表'!$I$2="中旬",DAY(A11-1)&lt;=10),"",IF(AND('①労働時間入力表'!$I$2="下旬",DAY(A11-1)&lt;=20),"",IF(MONTH(A11-1)&lt;&gt;MONTH(A11),"",A11-1)))))</f>
        <v>40898</v>
      </c>
      <c r="B12" s="62">
        <f t="shared" si="0"/>
        <v>0</v>
      </c>
      <c r="C12" s="62">
        <f t="shared" si="1"/>
        <v>0</v>
      </c>
      <c r="D12" s="62">
        <f>IF(SUM('①労働時間入力表'!O18:O24)-TIME(20,0,0)-TIME(20,0,0)&gt;0,SUM('①労働時間入力表'!O18:O24)-TIME(20,0,0)-TIME(20,0,0),0)</f>
        <v>0</v>
      </c>
      <c r="E12" s="62">
        <f>IF(SUM('①労働時間入力表'!O25:O31)-TIME(20,0,0)-TIME(20,0,0)&gt;0,SUM('①労働時間入力表'!O25:O31)-TIME(20,0,0)-TIME(20,0,0),0)</f>
        <v>0</v>
      </c>
      <c r="F12" s="62">
        <f>IF(SUM('①労働時間入力表'!O32:O38)-TIME(20,0,0)-TIME(20,0,0)&gt;0,SUM('①労働時間入力表'!O32:O38)-TIME(20,0,0)-TIME(20,0,0),0)</f>
        <v>0</v>
      </c>
      <c r="G12" s="62">
        <f>IF(SUM('①労働時間入力表'!O39:O45)-TIME(20,0,0)-TIME(20,0,0)&gt;0,SUM('①労働時間入力表'!O39:O45)-TIME(20,0,0)-TIME(20,0,0),0)</f>
        <v>0</v>
      </c>
      <c r="H12" s="62">
        <f>IF(SUM('①労働時間入力表'!O46:O47)-IF(COUNTBLANK('①労働時間入力表'!O48:O52)&gt;1,"16:00",IF(COUNTBLANK('①労働時間入力表'!O48:O52)=1,"8:00",0))&lt;0,0,SUM('①労働時間入力表'!O46:O47)-IF(COUNTBLANK('①労働時間入力表'!O48:O52)&gt;1,"16:00",IF(COUNTBLANK('①労働時間入力表'!O48:O52)=1,"8:00",0)))</f>
        <v>0</v>
      </c>
      <c r="I12" s="62">
        <f t="shared" si="2"/>
        <v>0</v>
      </c>
      <c r="J12" s="62">
        <f>IF(SUM('①労働時間入力表'!O48:O54)-TIME(20,0,0)-TIME(20,0,0)&gt;0,SUM('①労働時間入力表'!O48:O54)-TIME(20,0,0)-TIME(20,0,0),0)</f>
        <v>0</v>
      </c>
      <c r="K12" s="62">
        <f>IF(SUM('①労働時間入力表'!O55:O61)-TIME(20,0,0)-TIME(20,0,0)&gt;0,SUM('①労働時間入力表'!O55:O61)-TIME(20,0,0)-TIME(20,0,0),0)</f>
        <v>0</v>
      </c>
      <c r="L12" s="62">
        <f>IF(SUM('①労働時間入力表'!O62:O68)-TIME(20,0,0)-TIME(20,0,0)&gt;0,SUM('①労働時間入力表'!O62:O68)-TIME(20,0,0)-TIME(20,0,0),0)</f>
        <v>0</v>
      </c>
      <c r="M12" s="62">
        <f>IF(SUM('①労働時間入力表'!O69:O75)-TIME(20,0,0)-TIME(20,0,0)&gt;0,SUM('①労働時間入力表'!O69:O75)-TIME(20,0,0)-TIME(20,0,0),0)</f>
        <v>0</v>
      </c>
      <c r="N12" s="62">
        <f>IF(SUM('①労働時間入力表'!O76:O77)-IF(COUNTBLANK('①労働時間入力表'!O78:O82)&gt;1,"16:00",IF(COUNTBLANK('①労働時間入力表'!O78:O82)=1,"8:00",0))&lt;0,0,SUM('①労働時間入力表'!O76:O77)-IF(COUNTBLANK('①労働時間入力表'!O78:O82)&gt;1,"16:00",IF(COUNTBLANK('①労働時間入力表'!O78:O82)=1,"8:00",0)))</f>
        <v>0</v>
      </c>
      <c r="O12" s="62">
        <f t="shared" si="3"/>
        <v>0</v>
      </c>
      <c r="P12" s="62">
        <f>IF(SUM('①労働時間入力表'!O78:O84)-TIME(20,0,0)-TIME(20,0,0)&gt;0,SUM('①労働時間入力表'!O78:O84)-TIME(20,0,0)-TIME(20,0,0),0)</f>
        <v>0</v>
      </c>
      <c r="Q12" s="62">
        <f>IF(SUM('①労働時間入力表'!O85:O91)-TIME(20,0,0)-TIME(20,0,0)&gt;0,SUM('①労働時間入力表'!O85:O91)-TIME(20,0,0)-TIME(20,0,0),0)</f>
        <v>0</v>
      </c>
      <c r="R12" s="62">
        <f>IF(SUM('①労働時間入力表'!O92:O98)-TIME(20,0,0)-TIME(20,0,0)&gt;0,SUM('①労働時間入力表'!O92:O98)-TIME(20,0,0)-TIME(20,0,0),0)</f>
        <v>0</v>
      </c>
      <c r="S12" s="62">
        <f>IF(SUM('①労働時間入力表'!O99:O105)-TIME(20,0,0)-TIME(20,0,0)&gt;0,SUM('①労働時間入力表'!O99:O105)-TIME(20,0,0)-TIME(20,0,0),0)</f>
        <v>0</v>
      </c>
      <c r="T12" s="62">
        <f>IF(SUM('①労働時間入力表'!O106:O107)-IF(COUNTBLANK('①労働時間入力表'!O108:O112)&gt;1,"16:00",IF(COUNTBLANK('①労働時間入力表'!O108:O112)=1,"8:00",0))&lt;0,0,SUM('①労働時間入力表'!O106:O107)-IF(COUNTBLANK('①労働時間入力表'!O108:O112)&gt;1,"16:00",IF(COUNTBLANK('①労働時間入力表'!O108:O112)=1,"8:00",0)))</f>
        <v>0</v>
      </c>
      <c r="U12" s="62">
        <f t="shared" si="4"/>
        <v>0</v>
      </c>
      <c r="V12" s="62">
        <f>IF(SUM('①労働時間入力表'!O108:O114)-TIME(20,0,0)-TIME(20,0,0)&gt;0,SUM('①労働時間入力表'!O108:O114)-TIME(20,0,0)-TIME(20,0,0),0)</f>
        <v>0</v>
      </c>
      <c r="W12" s="62">
        <f>IF(SUM('①労働時間入力表'!O115:O121)-TIME(20,0,0)-TIME(20,0,0)&gt;0,SUM('①労働時間入力表'!O115:O121)-TIME(20,0,0)-TIME(20,0,0),0)</f>
        <v>0</v>
      </c>
      <c r="X12" s="62">
        <f>IF(SUM('①労働時間入力表'!O122:O128)-TIME(20,0,0)-TIME(20,0,0)&gt;0,SUM('①労働時間入力表'!O122:O128)-TIME(20,0,0)-TIME(20,0,0),0)</f>
        <v>0</v>
      </c>
      <c r="Y12" s="62">
        <f>IF(SUM('①労働時間入力表'!O129:O135)-TIME(20,0,0)-TIME(20,0,0)&gt;0,SUM('①労働時間入力表'!O129:O135)-TIME(20,0,0)-TIME(20,0,0),0)</f>
        <v>0</v>
      </c>
      <c r="Z12" s="62">
        <f>IF(SUM('①労働時間入力表'!O136:O137)-IF(COUNTBLANK('①労働時間入力表'!O138:O142)&gt;1,"16:00",IF(COUNTBLANK('①労働時間入力表'!O138:O142)=1,"8:00",0))&lt;0,0,SUM('①労働時間入力表'!O136:O137)-IF(COUNTBLANK('①労働時間入力表'!O138:O142)&gt;1,"16:00",IF(COUNTBLANK('①労働時間入力表'!O138:O142)=1,"8:00",0)))</f>
        <v>0</v>
      </c>
      <c r="AA12" s="62">
        <f t="shared" si="5"/>
        <v>0</v>
      </c>
      <c r="AB12" s="62">
        <f>IF(SUM('①労働時間入力表'!O138:O144)-TIME(20,0,0)-TIME(20,0,0)&gt;0,SUM('①労働時間入力表'!O138:O144)-TIME(20,0,0)-TIME(20,0,0),0)</f>
        <v>0</v>
      </c>
      <c r="AC12" s="62">
        <f>IF(SUM('①労働時間入力表'!O145:O151)-TIME(20,0,0)-TIME(20,0,0)&gt;0,SUM('①労働時間入力表'!O145:O151)-TIME(20,0,0)-TIME(20,0,0),0)</f>
        <v>0</v>
      </c>
      <c r="AD12" s="62">
        <f>IF(SUM('①労働時間入力表'!O152:O158)-TIME(20,0,0)-TIME(20,0,0)&gt;0,SUM('①労働時間入力表'!O152:O158)-TIME(20,0,0)-TIME(20,0,0),0)</f>
        <v>0</v>
      </c>
      <c r="AE12" s="62">
        <f>IF(SUM('①労働時間入力表'!O159:O165)-TIME(20,0,0)-TIME(20,0,0)&gt;0,SUM('①労働時間入力表'!O159:O165)-TIME(20,0,0)-TIME(20,0,0),0)</f>
        <v>0</v>
      </c>
      <c r="AF12" s="62">
        <f>IF(SUM('①労働時間入力表'!O166:O167)-IF(COUNTBLANK('①労働時間入力表'!O168:O172)&gt;1,"16:00",IF(COUNTBLANK('①労働時間入力表'!O168:O172)=1,"8:00",0))&lt;0,0,SUM('①労働時間入力表'!O166:O167)-IF(COUNTBLANK('①労働時間入力表'!O168:O172)&gt;1,"16:00",IF(COUNTBLANK('①労働時間入力表'!O168:O172)=1,"8:00",0)))</f>
        <v>0</v>
      </c>
      <c r="AG12" s="62">
        <f t="shared" si="6"/>
        <v>0</v>
      </c>
      <c r="AH12" s="62">
        <f>IF(SUM('①労働時間入力表'!O168:O174)-TIME(20,0,0)-TIME(20,0,0)&gt;0,SUM('①労働時間入力表'!O168:O174)-TIME(20,0,0)-TIME(20,0,0),0)</f>
        <v>0</v>
      </c>
      <c r="AI12" s="62">
        <f>IF(SUM('①労働時間入力表'!O175:O181)-TIME(20,0,0)-TIME(20,0,0)&gt;0,SUM('①労働時間入力表'!O175:O181)-TIME(20,0,0)-TIME(20,0,0),0)</f>
        <v>0</v>
      </c>
      <c r="AJ12" s="62">
        <f>IF(SUM('①労働時間入力表'!O182:O188)-TIME(20,0,0)-TIME(20,0,0)&gt;0,SUM('①労働時間入力表'!O182:O188)-TIME(20,0,0)-TIME(20,0,0),0)</f>
        <v>0</v>
      </c>
      <c r="AK12" s="62">
        <f>IF(SUM('①労働時間入力表'!O189:O195)-TIME(20,0,0)-TIME(20,0,0)&gt;0,SUM('①労働時間入力表'!O189:O195)-TIME(20,0,0)-TIME(20,0,0),0)</f>
        <v>0</v>
      </c>
      <c r="AL12" s="62">
        <f>IF(SUM('①労働時間入力表'!O196:O197)-IF(COUNTBLANK('①労働時間入力表'!O198:O202)&gt;1,"16:00",IF(COUNTBLANK('①労働時間入力表'!O198:O202)=1,"8:00",0))&lt;0,0,SUM('①労働時間入力表'!O196:O197)-IF(COUNTBLANK('①労働時間入力表'!O198:O202)&gt;1,"16:00",IF(COUNTBLANK('①労働時間入力表'!O198:O202)=1,"8:00",0)))</f>
        <v>0</v>
      </c>
    </row>
    <row r="13" spans="1:38" ht="22.5" customHeight="1">
      <c r="A13" s="99">
        <f>IF(A12="","",IF(AND('①労働時間入力表'!$I$2&gt;=1,'①労働時間入力表'!$I$2&lt;=31),"",IF(AND('①労働時間入力表'!$I$2="中旬",DAY(A12-1)&lt;=10),"",IF(AND('①労働時間入力表'!$I$2="下旬",DAY(A12-1)&lt;=20),"",IF(MONTH(A12-1)&lt;&gt;MONTH(A12),"",A12-1)))))</f>
        <v>40897</v>
      </c>
      <c r="B13" s="62">
        <f t="shared" si="0"/>
        <v>0</v>
      </c>
      <c r="C13" s="62">
        <f t="shared" si="1"/>
        <v>0</v>
      </c>
      <c r="D13" s="62">
        <f>IF(SUM('①労働時間入力表'!O19:O25)-TIME(20,0,0)-TIME(20,0,0)&gt;0,SUM('①労働時間入力表'!O19:O25)-TIME(20,0,0)-TIME(20,0,0),0)</f>
        <v>0</v>
      </c>
      <c r="E13" s="62">
        <f>IF(SUM('①労働時間入力表'!O26:O32)-TIME(20,0,0)-TIME(20,0,0)&gt;0,SUM('①労働時間入力表'!O26:O32)-TIME(20,0,0)-TIME(20,0,0),0)</f>
        <v>0</v>
      </c>
      <c r="F13" s="62">
        <f>IF(SUM('①労働時間入力表'!O33:O39)-TIME(20,0,0)-TIME(20,0,0)&gt;0,SUM('①労働時間入力表'!O33:O39)-TIME(20,0,0)-TIME(20,0,0),0)</f>
        <v>0</v>
      </c>
      <c r="G13" s="62">
        <f>IF(SUM('①労働時間入力表'!O40:O46)-TIME(20,0,0)-TIME(20,0,0)&gt;0,SUM('①労働時間入力表'!O40:O46)-TIME(20,0,0)-TIME(20,0,0),0)</f>
        <v>0</v>
      </c>
      <c r="H13" s="62">
        <f>IF(SUM('①労働時間入力表'!O47:O48)-IF(COUNTBLANK('①労働時間入力表'!O49:O53)&gt;1,"16:00",IF(COUNTBLANK('①労働時間入力表'!O49:O53)=1,"8:00",0))&lt;0,0,SUM('①労働時間入力表'!O47:O48)-IF(COUNTBLANK('①労働時間入力表'!O49:O53)&gt;1,"16:00",IF(COUNTBLANK('①労働時間入力表'!O49:O53)=1,"8:00",0)))</f>
        <v>0</v>
      </c>
      <c r="I13" s="62">
        <f t="shared" si="2"/>
        <v>0</v>
      </c>
      <c r="J13" s="62">
        <f>IF(SUM('①労働時間入力表'!O49:O55)-TIME(20,0,0)-TIME(20,0,0)&gt;0,SUM('①労働時間入力表'!O49:O55)-TIME(20,0,0)-TIME(20,0,0),0)</f>
        <v>0</v>
      </c>
      <c r="K13" s="62">
        <f>IF(SUM('①労働時間入力表'!O56:O62)-TIME(20,0,0)-TIME(20,0,0)&gt;0,SUM('①労働時間入力表'!O56:O62)-TIME(20,0,0)-TIME(20,0,0),0)</f>
        <v>0</v>
      </c>
      <c r="L13" s="62">
        <f>IF(SUM('①労働時間入力表'!O63:O69)-TIME(20,0,0)-TIME(20,0,0)&gt;0,SUM('①労働時間入力表'!O63:O69)-TIME(20,0,0)-TIME(20,0,0),0)</f>
        <v>0</v>
      </c>
      <c r="M13" s="62">
        <f>IF(SUM('①労働時間入力表'!O70:O76)-TIME(20,0,0)-TIME(20,0,0)&gt;0,SUM('①労働時間入力表'!O70:O76)-TIME(20,0,0)-TIME(20,0,0),0)</f>
        <v>0</v>
      </c>
      <c r="N13" s="62">
        <f>IF(SUM('①労働時間入力表'!O77:O78)-IF(COUNTBLANK('①労働時間入力表'!O79:O83)&gt;1,"16:00",IF(COUNTBLANK('①労働時間入力表'!O79:O83)=1,"8:00",0))&lt;0,0,SUM('①労働時間入力表'!O77:O78)-IF(COUNTBLANK('①労働時間入力表'!O79:O83)&gt;1,"16:00",IF(COUNTBLANK('①労働時間入力表'!O79:O83)=1,"8:00",0)))</f>
        <v>0</v>
      </c>
      <c r="O13" s="62">
        <f t="shared" si="3"/>
        <v>0</v>
      </c>
      <c r="P13" s="62">
        <f>IF(SUM('①労働時間入力表'!O79:O85)-TIME(20,0,0)-TIME(20,0,0)&gt;0,SUM('①労働時間入力表'!O79:O85)-TIME(20,0,0)-TIME(20,0,0),0)</f>
        <v>0</v>
      </c>
      <c r="Q13" s="62">
        <f>IF(SUM('①労働時間入力表'!O86:O92)-TIME(20,0,0)-TIME(20,0,0)&gt;0,SUM('①労働時間入力表'!O86:O92)-TIME(20,0,0)-TIME(20,0,0),0)</f>
        <v>0</v>
      </c>
      <c r="R13" s="62">
        <f>IF(SUM('①労働時間入力表'!O93:O99)-TIME(20,0,0)-TIME(20,0,0)&gt;0,SUM('①労働時間入力表'!O93:O99)-TIME(20,0,0)-TIME(20,0,0),0)</f>
        <v>0</v>
      </c>
      <c r="S13" s="62">
        <f>IF(SUM('①労働時間入力表'!O100:O106)-TIME(20,0,0)-TIME(20,0,0)&gt;0,SUM('①労働時間入力表'!O100:O106)-TIME(20,0,0)-TIME(20,0,0),0)</f>
        <v>0</v>
      </c>
      <c r="T13" s="62">
        <f>IF(SUM('①労働時間入力表'!O107:O108)-IF(COUNTBLANK('①労働時間入力表'!O109:O113)&gt;1,"16:00",IF(COUNTBLANK('①労働時間入力表'!O109:O113)=1,"8:00",0))&lt;0,0,SUM('①労働時間入力表'!O107:O108)-IF(COUNTBLANK('①労働時間入力表'!O109:O113)&gt;1,"16:00",IF(COUNTBLANK('①労働時間入力表'!O109:O113)=1,"8:00",0)))</f>
        <v>0</v>
      </c>
      <c r="U13" s="62">
        <f t="shared" si="4"/>
        <v>0</v>
      </c>
      <c r="V13" s="62">
        <f>IF(SUM('①労働時間入力表'!O109:O115)-TIME(20,0,0)-TIME(20,0,0)&gt;0,SUM('①労働時間入力表'!O109:O115)-TIME(20,0,0)-TIME(20,0,0),0)</f>
        <v>0</v>
      </c>
      <c r="W13" s="62">
        <f>IF(SUM('①労働時間入力表'!O116:O122)-TIME(20,0,0)-TIME(20,0,0)&gt;0,SUM('①労働時間入力表'!O116:O122)-TIME(20,0,0)-TIME(20,0,0),0)</f>
        <v>0</v>
      </c>
      <c r="X13" s="62">
        <f>IF(SUM('①労働時間入力表'!O123:O129)-TIME(20,0,0)-TIME(20,0,0)&gt;0,SUM('①労働時間入力表'!O123:O129)-TIME(20,0,0)-TIME(20,0,0),0)</f>
        <v>0</v>
      </c>
      <c r="Y13" s="62">
        <f>IF(SUM('①労働時間入力表'!O130:O136)-TIME(20,0,0)-TIME(20,0,0)&gt;0,SUM('①労働時間入力表'!O130:O136)-TIME(20,0,0)-TIME(20,0,0),0)</f>
        <v>0</v>
      </c>
      <c r="Z13" s="62">
        <f>IF(SUM('①労働時間入力表'!O137:O138)-IF(COUNTBLANK('①労働時間入力表'!O139:O143)&gt;1,"16:00",IF(COUNTBLANK('①労働時間入力表'!O139:O143)=1,"8:00",0))&lt;0,0,SUM('①労働時間入力表'!O137:O138)-IF(COUNTBLANK('①労働時間入力表'!O139:O143)&gt;1,"16:00",IF(COUNTBLANK('①労働時間入力表'!O139:O143)=1,"8:00",0)))</f>
        <v>0</v>
      </c>
      <c r="AA13" s="62">
        <f t="shared" si="5"/>
        <v>0</v>
      </c>
      <c r="AB13" s="62">
        <f>IF(SUM('①労働時間入力表'!O139:O145)-TIME(20,0,0)-TIME(20,0,0)&gt;0,SUM('①労働時間入力表'!O139:O145)-TIME(20,0,0)-TIME(20,0,0),0)</f>
        <v>0</v>
      </c>
      <c r="AC13" s="62">
        <f>IF(SUM('①労働時間入力表'!O146:O152)-TIME(20,0,0)-TIME(20,0,0)&gt;0,SUM('①労働時間入力表'!O146:O152)-TIME(20,0,0)-TIME(20,0,0),0)</f>
        <v>0</v>
      </c>
      <c r="AD13" s="62">
        <f>IF(SUM('①労働時間入力表'!O153:O159)-TIME(20,0,0)-TIME(20,0,0)&gt;0,SUM('①労働時間入力表'!O153:O159)-TIME(20,0,0)-TIME(20,0,0),0)</f>
        <v>0</v>
      </c>
      <c r="AE13" s="62">
        <f>IF(SUM('①労働時間入力表'!O160:O166)-TIME(20,0,0)-TIME(20,0,0)&gt;0,SUM('①労働時間入力表'!O160:O166)-TIME(20,0,0)-TIME(20,0,0),0)</f>
        <v>0</v>
      </c>
      <c r="AF13" s="62">
        <f>IF(SUM('①労働時間入力表'!O167:O168)-IF(COUNTBLANK('①労働時間入力表'!O169:O173)&gt;1,"16:00",IF(COUNTBLANK('①労働時間入力表'!O169:O173)=1,"8:00",0))&lt;0,0,SUM('①労働時間入力表'!O167:O168)-IF(COUNTBLANK('①労働時間入力表'!O169:O173)&gt;1,"16:00",IF(COUNTBLANK('①労働時間入力表'!O169:O173)=1,"8:00",0)))</f>
        <v>0</v>
      </c>
      <c r="AG13" s="62">
        <f t="shared" si="6"/>
        <v>0</v>
      </c>
      <c r="AH13" s="62">
        <f>IF(SUM('①労働時間入力表'!O169:O175)-TIME(20,0,0)-TIME(20,0,0)&gt;0,SUM('①労働時間入力表'!O169:O175)-TIME(20,0,0)-TIME(20,0,0),0)</f>
        <v>0</v>
      </c>
      <c r="AI13" s="62">
        <f>IF(SUM('①労働時間入力表'!O176:O182)-TIME(20,0,0)-TIME(20,0,0)&gt;0,SUM('①労働時間入力表'!O176:O182)-TIME(20,0,0)-TIME(20,0,0),0)</f>
        <v>0</v>
      </c>
      <c r="AJ13" s="62">
        <f>IF(SUM('①労働時間入力表'!O183:O189)-TIME(20,0,0)-TIME(20,0,0)&gt;0,SUM('①労働時間入力表'!O183:O189)-TIME(20,0,0)-TIME(20,0,0),0)</f>
        <v>0</v>
      </c>
      <c r="AK13" s="62">
        <f>IF(SUM('①労働時間入力表'!O190:O196)-TIME(20,0,0)-TIME(20,0,0)&gt;0,SUM('①労働時間入力表'!O190:O196)-TIME(20,0,0)-TIME(20,0,0),0)</f>
        <v>0</v>
      </c>
      <c r="AL13" s="62">
        <f>IF(SUM('①労働時間入力表'!O197:O198)-IF(COUNTBLANK('①労働時間入力表'!O199:O203)&gt;1,"16:00",IF(COUNTBLANK('①労働時間入力表'!O199:O203)=1,"8:00",0))&lt;0,0,SUM('①労働時間入力表'!O197:O198)-IF(COUNTBLANK('①労働時間入力表'!O199:O203)&gt;1,"16:00",IF(COUNTBLANK('①労働時間入力表'!O199:O203)=1,"8:00",0)))</f>
        <v>0</v>
      </c>
    </row>
    <row r="14" spans="1:38" ht="22.5" customHeight="1">
      <c r="A14" s="99">
        <f>IF(A13="","",IF(AND('①労働時間入力表'!$I$2&gt;=1,'①労働時間入力表'!$I$2&lt;=31),"",IF(AND('①労働時間入力表'!$I$2="中旬",DAY(A13-1)&lt;=10),"",IF(AND('①労働時間入力表'!$I$2="下旬",DAY(A13-1)&lt;=20),"",IF(MONTH(A13-1)&lt;&gt;MONTH(A13),"",A13-1)))))</f>
        <v>40896</v>
      </c>
      <c r="B14" s="62">
        <f t="shared" si="0"/>
        <v>0</v>
      </c>
      <c r="C14" s="62">
        <f t="shared" si="1"/>
        <v>0</v>
      </c>
      <c r="D14" s="62">
        <f>IF(SUM('①労働時間入力表'!O20:O26)-TIME(20,0,0)-TIME(20,0,0)&gt;0,SUM('①労働時間入力表'!O20:O26)-TIME(20,0,0)-TIME(20,0,0),0)</f>
        <v>0</v>
      </c>
      <c r="E14" s="62">
        <f>IF(SUM('①労働時間入力表'!O27:O33)-TIME(20,0,0)-TIME(20,0,0)&gt;0,SUM('①労働時間入力表'!O27:O33)-TIME(20,0,0)-TIME(20,0,0),0)</f>
        <v>0</v>
      </c>
      <c r="F14" s="62">
        <f>IF(SUM('①労働時間入力表'!O34:O40)-TIME(20,0,0)-TIME(20,0,0)&gt;0,SUM('①労働時間入力表'!O34:O40)-TIME(20,0,0)-TIME(20,0,0),0)</f>
        <v>0</v>
      </c>
      <c r="G14" s="62">
        <f>IF(SUM('①労働時間入力表'!O41:O47)-TIME(20,0,0)-TIME(20,0,0)&gt;0,SUM('①労働時間入力表'!O41:O47)-TIME(20,0,0)-TIME(20,0,0),0)</f>
        <v>0</v>
      </c>
      <c r="H14" s="62">
        <f>IF(SUM('①労働時間入力表'!O48:O49)-IF(COUNTBLANK('①労働時間入力表'!O50:O54)&gt;1,"16:00",IF(COUNTBLANK('①労働時間入力表'!O50:O54)=1,"8:00",0))&lt;0,0,SUM('①労働時間入力表'!O48:O49)-IF(COUNTBLANK('①労働時間入力表'!O50:O54)&gt;1,"16:00",IF(COUNTBLANK('①労働時間入力表'!O50:O54)=1,"8:00",0)))</f>
        <v>0</v>
      </c>
      <c r="I14" s="62">
        <f t="shared" si="2"/>
        <v>0</v>
      </c>
      <c r="J14" s="62">
        <f>IF(SUM('①労働時間入力表'!O50:O56)-TIME(20,0,0)-TIME(20,0,0)&gt;0,SUM('①労働時間入力表'!O50:O56)-TIME(20,0,0)-TIME(20,0,0),0)</f>
        <v>0</v>
      </c>
      <c r="K14" s="62">
        <f>IF(SUM('①労働時間入力表'!O57:O63)-TIME(20,0,0)-TIME(20,0,0)&gt;0,SUM('①労働時間入力表'!O57:O63)-TIME(20,0,0)-TIME(20,0,0),0)</f>
        <v>0</v>
      </c>
      <c r="L14" s="62">
        <f>IF(SUM('①労働時間入力表'!O64:O70)-TIME(20,0,0)-TIME(20,0,0)&gt;0,SUM('①労働時間入力表'!O64:O70)-TIME(20,0,0)-TIME(20,0,0),0)</f>
        <v>0</v>
      </c>
      <c r="M14" s="62">
        <f>IF(SUM('①労働時間入力表'!O71:O77)-TIME(20,0,0)-TIME(20,0,0)&gt;0,SUM('①労働時間入力表'!O71:O77)-TIME(20,0,0)-TIME(20,0,0),0)</f>
        <v>0</v>
      </c>
      <c r="N14" s="62">
        <f>IF(SUM('①労働時間入力表'!O78:O79)-IF(COUNTBLANK('①労働時間入力表'!O80:O84)&gt;1,"16:00",IF(COUNTBLANK('①労働時間入力表'!O80:O84)=1,"8:00",0))&lt;0,0,SUM('①労働時間入力表'!O78:O79)-IF(COUNTBLANK('①労働時間入力表'!O80:O84)&gt;1,"16:00",IF(COUNTBLANK('①労働時間入力表'!O80:O84)=1,"8:00",0)))</f>
        <v>0</v>
      </c>
      <c r="O14" s="62">
        <f t="shared" si="3"/>
        <v>0</v>
      </c>
      <c r="P14" s="62">
        <f>IF(SUM('①労働時間入力表'!O80:O86)-TIME(20,0,0)-TIME(20,0,0)&gt;0,SUM('①労働時間入力表'!O80:O86)-TIME(20,0,0)-TIME(20,0,0),0)</f>
        <v>0</v>
      </c>
      <c r="Q14" s="62">
        <f>IF(SUM('①労働時間入力表'!O87:O93)-TIME(20,0,0)-TIME(20,0,0)&gt;0,SUM('①労働時間入力表'!O87:O93)-TIME(20,0,0)-TIME(20,0,0),0)</f>
        <v>0</v>
      </c>
      <c r="R14" s="62">
        <f>IF(SUM('①労働時間入力表'!O94:O100)-TIME(20,0,0)-TIME(20,0,0)&gt;0,SUM('①労働時間入力表'!O94:O100)-TIME(20,0,0)-TIME(20,0,0),0)</f>
        <v>0</v>
      </c>
      <c r="S14" s="62">
        <f>IF(SUM('①労働時間入力表'!O101:O107)-TIME(20,0,0)-TIME(20,0,0)&gt;0,SUM('①労働時間入力表'!O101:O107)-TIME(20,0,0)-TIME(20,0,0),0)</f>
        <v>0</v>
      </c>
      <c r="T14" s="62">
        <f>IF(SUM('①労働時間入力表'!O108:O109)-IF(COUNTBLANK('①労働時間入力表'!O110:O114)&gt;1,"16:00",IF(COUNTBLANK('①労働時間入力表'!O110:O114)=1,"8:00",0))&lt;0,0,SUM('①労働時間入力表'!O108:O109)-IF(COUNTBLANK('①労働時間入力表'!O110:O114)&gt;1,"16:00",IF(COUNTBLANK('①労働時間入力表'!O110:O114)=1,"8:00",0)))</f>
        <v>0</v>
      </c>
      <c r="U14" s="62">
        <f t="shared" si="4"/>
        <v>0</v>
      </c>
      <c r="V14" s="62">
        <f>IF(SUM('①労働時間入力表'!O110:O116)-TIME(20,0,0)-TIME(20,0,0)&gt;0,SUM('①労働時間入力表'!O110:O116)-TIME(20,0,0)-TIME(20,0,0),0)</f>
        <v>0</v>
      </c>
      <c r="W14" s="62">
        <f>IF(SUM('①労働時間入力表'!O117:O123)-TIME(20,0,0)-TIME(20,0,0)&gt;0,SUM('①労働時間入力表'!O117:O123)-TIME(20,0,0)-TIME(20,0,0),0)</f>
        <v>0</v>
      </c>
      <c r="X14" s="62">
        <f>IF(SUM('①労働時間入力表'!O124:O130)-TIME(20,0,0)-TIME(20,0,0)&gt;0,SUM('①労働時間入力表'!O124:O130)-TIME(20,0,0)-TIME(20,0,0),0)</f>
        <v>0</v>
      </c>
      <c r="Y14" s="62">
        <f>IF(SUM('①労働時間入力表'!O131:O137)-TIME(20,0,0)-TIME(20,0,0)&gt;0,SUM('①労働時間入力表'!O131:O137)-TIME(20,0,0)-TIME(20,0,0),0)</f>
        <v>0</v>
      </c>
      <c r="Z14" s="62">
        <f>IF(SUM('①労働時間入力表'!O138:O139)-IF(COUNTBLANK('①労働時間入力表'!O140:O144)&gt;1,"16:00",IF(COUNTBLANK('①労働時間入力表'!O140:O144)=1,"8:00",0))&lt;0,0,SUM('①労働時間入力表'!O138:O139)-IF(COUNTBLANK('①労働時間入力表'!O140:O144)&gt;1,"16:00",IF(COUNTBLANK('①労働時間入力表'!O140:O144)=1,"8:00",0)))</f>
        <v>0</v>
      </c>
      <c r="AA14" s="62">
        <f t="shared" si="5"/>
        <v>0</v>
      </c>
      <c r="AB14" s="62">
        <f>IF(SUM('①労働時間入力表'!O140:O146)-TIME(20,0,0)-TIME(20,0,0)&gt;0,SUM('①労働時間入力表'!O140:O146)-TIME(20,0,0)-TIME(20,0,0),0)</f>
        <v>0</v>
      </c>
      <c r="AC14" s="62">
        <f>IF(SUM('①労働時間入力表'!O147:O153)-TIME(20,0,0)-TIME(20,0,0)&gt;0,SUM('①労働時間入力表'!O147:O153)-TIME(20,0,0)-TIME(20,0,0),0)</f>
        <v>0</v>
      </c>
      <c r="AD14" s="62">
        <f>IF(SUM('①労働時間入力表'!O154:O160)-TIME(20,0,0)-TIME(20,0,0)&gt;0,SUM('①労働時間入力表'!O154:O160)-TIME(20,0,0)-TIME(20,0,0),0)</f>
        <v>0</v>
      </c>
      <c r="AE14" s="62">
        <f>IF(SUM('①労働時間入力表'!O161:O167)-TIME(20,0,0)-TIME(20,0,0)&gt;0,SUM('①労働時間入力表'!O161:O167)-TIME(20,0,0)-TIME(20,0,0),0)</f>
        <v>0</v>
      </c>
      <c r="AF14" s="62">
        <f>IF(SUM('①労働時間入力表'!O168:O169)-IF(COUNTBLANK('①労働時間入力表'!O170:O174)&gt;1,"16:00",IF(COUNTBLANK('①労働時間入力表'!O170:O174)=1,"8:00",0))&lt;0,0,SUM('①労働時間入力表'!O168:O169)-IF(COUNTBLANK('①労働時間入力表'!O170:O174)&gt;1,"16:00",IF(COUNTBLANK('①労働時間入力表'!O170:O174)=1,"8:00",0)))</f>
        <v>0</v>
      </c>
      <c r="AG14" s="62">
        <f t="shared" si="6"/>
        <v>0</v>
      </c>
      <c r="AH14" s="62">
        <f>IF(SUM('①労働時間入力表'!O170:O176)-TIME(20,0,0)-TIME(20,0,0)&gt;0,SUM('①労働時間入力表'!O170:O176)-TIME(20,0,0)-TIME(20,0,0),0)</f>
        <v>0</v>
      </c>
      <c r="AI14" s="62">
        <f>IF(SUM('①労働時間入力表'!O177:O183)-TIME(20,0,0)-TIME(20,0,0)&gt;0,SUM('①労働時間入力表'!O177:O183)-TIME(20,0,0)-TIME(20,0,0),0)</f>
        <v>0</v>
      </c>
      <c r="AJ14" s="62">
        <f>IF(SUM('①労働時間入力表'!O184:O190)-TIME(20,0,0)-TIME(20,0,0)&gt;0,SUM('①労働時間入力表'!O184:O190)-TIME(20,0,0)-TIME(20,0,0),0)</f>
        <v>0</v>
      </c>
      <c r="AK14" s="62">
        <f>IF(SUM('①労働時間入力表'!O191:O197)-TIME(20,0,0)-TIME(20,0,0)&gt;0,SUM('①労働時間入力表'!O191:O197)-TIME(20,0,0)-TIME(20,0,0),0)</f>
        <v>0</v>
      </c>
      <c r="AL14" s="62">
        <f>IF(SUM('①労働時間入力表'!O198:O199)-IF(COUNTBLANK('①労働時間入力表'!O200:O204)&gt;1,"16:00",IF(COUNTBLANK('①労働時間入力表'!O200:O204)=1,"8:00",0))&lt;0,0,SUM('①労働時間入力表'!O198:O199)-IF(COUNTBLANK('①労働時間入力表'!O200:O204)&gt;1,"16:00",IF(COUNTBLANK('①労働時間入力表'!O200:O204)=1,"8:00",0)))</f>
        <v>0</v>
      </c>
    </row>
    <row r="15" spans="1:38" ht="22.5" customHeight="1">
      <c r="A15" s="99">
        <f>IF(A14="","",IF(AND('①労働時間入力表'!$I$2&gt;=1,'①労働時間入力表'!$I$2&lt;=31),"",IF(AND('①労働時間入力表'!$I$2="中旬",DAY(A14-1)&lt;=10),"",IF(AND('①労働時間入力表'!$I$2="下旬",DAY(A14-1)&lt;=20),"",IF(MONTH(A14-1)&lt;&gt;MONTH(A14),"",A14-1)))))</f>
        <v>40895</v>
      </c>
      <c r="B15" s="62">
        <f t="shared" si="0"/>
        <v>0</v>
      </c>
      <c r="C15" s="62">
        <f t="shared" si="1"/>
        <v>0</v>
      </c>
      <c r="D15" s="62">
        <f>IF(SUM('①労働時間入力表'!O21:O27)-TIME(20,0,0)-TIME(20,0,0)&gt;0,SUM('①労働時間入力表'!O21:O27)-TIME(20,0,0)-TIME(20,0,0),0)</f>
        <v>0</v>
      </c>
      <c r="E15" s="62">
        <f>IF(SUM('①労働時間入力表'!O28:O34)-TIME(20,0,0)-TIME(20,0,0)&gt;0,SUM('①労働時間入力表'!O28:O34)-TIME(20,0,0)-TIME(20,0,0),0)</f>
        <v>0</v>
      </c>
      <c r="F15" s="62">
        <f>IF(SUM('①労働時間入力表'!O35:O41)-TIME(20,0,0)-TIME(20,0,0)&gt;0,SUM('①労働時間入力表'!O35:O41)-TIME(20,0,0)-TIME(20,0,0),0)</f>
        <v>0</v>
      </c>
      <c r="G15" s="62">
        <f>IF(SUM('①労働時間入力表'!O42:O48)-TIME(20,0,0)-TIME(20,0,0)&gt;0,SUM('①労働時間入力表'!O42:O48)-TIME(20,0,0)-TIME(20,0,0),0)</f>
        <v>0</v>
      </c>
      <c r="H15" s="62">
        <f>IF(SUM('①労働時間入力表'!O49:O50)-IF(COUNTBLANK('①労働時間入力表'!O51:O55)&gt;1,"16:00",IF(COUNTBLANK('①労働時間入力表'!O51:O55)=1,"8:00",0))&lt;0,0,SUM('①労働時間入力表'!O49:O50)-IF(COUNTBLANK('①労働時間入力表'!O51:O55)&gt;1,"16:00",IF(COUNTBLANK('①労働時間入力表'!O51:O55)=1,"8:00",0)))</f>
        <v>0</v>
      </c>
      <c r="I15" s="62">
        <f t="shared" si="2"/>
        <v>0</v>
      </c>
      <c r="J15" s="62">
        <f>IF(SUM('①労働時間入力表'!O51:O57)-TIME(20,0,0)-TIME(20,0,0)&gt;0,SUM('①労働時間入力表'!O51:O57)-TIME(20,0,0)-TIME(20,0,0),0)</f>
        <v>0</v>
      </c>
      <c r="K15" s="62">
        <f>IF(SUM('①労働時間入力表'!O58:O64)-TIME(20,0,0)-TIME(20,0,0)&gt;0,SUM('①労働時間入力表'!O58:O64)-TIME(20,0,0)-TIME(20,0,0),0)</f>
        <v>0</v>
      </c>
      <c r="L15" s="62">
        <f>IF(SUM('①労働時間入力表'!O65:O71)-TIME(20,0,0)-TIME(20,0,0)&gt;0,SUM('①労働時間入力表'!O65:O71)-TIME(20,0,0)-TIME(20,0,0),0)</f>
        <v>0</v>
      </c>
      <c r="M15" s="62">
        <f>IF(SUM('①労働時間入力表'!O72:O78)-TIME(20,0,0)-TIME(20,0,0)&gt;0,SUM('①労働時間入力表'!O72:O78)-TIME(20,0,0)-TIME(20,0,0),0)</f>
        <v>0</v>
      </c>
      <c r="N15" s="62">
        <f>IF(SUM('①労働時間入力表'!O79:O80)-IF(COUNTBLANK('①労働時間入力表'!O81:O85)&gt;1,"16:00",IF(COUNTBLANK('①労働時間入力表'!O81:O85)=1,"8:00",0))&lt;0,0,SUM('①労働時間入力表'!O79:O80)-IF(COUNTBLANK('①労働時間入力表'!O81:O85)&gt;1,"16:00",IF(COUNTBLANK('①労働時間入力表'!O81:O85)=1,"8:00",0)))</f>
        <v>0</v>
      </c>
      <c r="O15" s="62">
        <f t="shared" si="3"/>
        <v>0</v>
      </c>
      <c r="P15" s="62">
        <f>IF(SUM('①労働時間入力表'!O81:O87)-TIME(20,0,0)-TIME(20,0,0)&gt;0,SUM('①労働時間入力表'!O81:O87)-TIME(20,0,0)-TIME(20,0,0),0)</f>
        <v>0</v>
      </c>
      <c r="Q15" s="62">
        <f>IF(SUM('①労働時間入力表'!O88:O94)-TIME(20,0,0)-TIME(20,0,0)&gt;0,SUM('①労働時間入力表'!O88:O94)-TIME(20,0,0)-TIME(20,0,0),0)</f>
        <v>0</v>
      </c>
      <c r="R15" s="62">
        <f>IF(SUM('①労働時間入力表'!O95:O101)-TIME(20,0,0)-TIME(20,0,0)&gt;0,SUM('①労働時間入力表'!O95:O101)-TIME(20,0,0)-TIME(20,0,0),0)</f>
        <v>0</v>
      </c>
      <c r="S15" s="62">
        <f>IF(SUM('①労働時間入力表'!O102:O108)-TIME(20,0,0)-TIME(20,0,0)&gt;0,SUM('①労働時間入力表'!O102:O108)-TIME(20,0,0)-TIME(20,0,0),0)</f>
        <v>0</v>
      </c>
      <c r="T15" s="62">
        <f>IF(SUM('①労働時間入力表'!O109:O110)-IF(COUNTBLANK('①労働時間入力表'!O111:O115)&gt;1,"16:00",IF(COUNTBLANK('①労働時間入力表'!O111:O115)=1,"8:00",0))&lt;0,0,SUM('①労働時間入力表'!O109:O110)-IF(COUNTBLANK('①労働時間入力表'!O111:O115)&gt;1,"16:00",IF(COUNTBLANK('①労働時間入力表'!O111:O115)=1,"8:00",0)))</f>
        <v>0</v>
      </c>
      <c r="U15" s="62">
        <f t="shared" si="4"/>
        <v>0</v>
      </c>
      <c r="V15" s="62">
        <f>IF(SUM('①労働時間入力表'!O111:O117)-TIME(20,0,0)-TIME(20,0,0)&gt;0,SUM('①労働時間入力表'!O111:O117)-TIME(20,0,0)-TIME(20,0,0),0)</f>
        <v>0</v>
      </c>
      <c r="W15" s="62">
        <f>IF(SUM('①労働時間入力表'!O118:O124)-TIME(20,0,0)-TIME(20,0,0)&gt;0,SUM('①労働時間入力表'!O118:O124)-TIME(20,0,0)-TIME(20,0,0),0)</f>
        <v>0</v>
      </c>
      <c r="X15" s="62">
        <f>IF(SUM('①労働時間入力表'!O125:O131)-TIME(20,0,0)-TIME(20,0,0)&gt;0,SUM('①労働時間入力表'!O125:O131)-TIME(20,0,0)-TIME(20,0,0),0)</f>
        <v>0</v>
      </c>
      <c r="Y15" s="62">
        <f>IF(SUM('①労働時間入力表'!O132:O138)-TIME(20,0,0)-TIME(20,0,0)&gt;0,SUM('①労働時間入力表'!O132:O138)-TIME(20,0,0)-TIME(20,0,0),0)</f>
        <v>0</v>
      </c>
      <c r="Z15" s="62">
        <f>IF(SUM('①労働時間入力表'!O139:O140)-IF(COUNTBLANK('①労働時間入力表'!O141:O145)&gt;1,"16:00",IF(COUNTBLANK('①労働時間入力表'!O141:O145)=1,"8:00",0))&lt;0,0,SUM('①労働時間入力表'!O139:O140)-IF(COUNTBLANK('①労働時間入力表'!O141:O145)&gt;1,"16:00",IF(COUNTBLANK('①労働時間入力表'!O141:O145)=1,"8:00",0)))</f>
        <v>0</v>
      </c>
      <c r="AA15" s="62">
        <f t="shared" si="5"/>
        <v>0</v>
      </c>
      <c r="AB15" s="62">
        <f>IF(SUM('①労働時間入力表'!O141:O147)-TIME(20,0,0)-TIME(20,0,0)&gt;0,SUM('①労働時間入力表'!O141:O147)-TIME(20,0,0)-TIME(20,0,0),0)</f>
        <v>0</v>
      </c>
      <c r="AC15" s="62">
        <f>IF(SUM('①労働時間入力表'!O148:O154)-TIME(20,0,0)-TIME(20,0,0)&gt;0,SUM('①労働時間入力表'!O148:O154)-TIME(20,0,0)-TIME(20,0,0),0)</f>
        <v>0</v>
      </c>
      <c r="AD15" s="62">
        <f>IF(SUM('①労働時間入力表'!O155:O161)-TIME(20,0,0)-TIME(20,0,0)&gt;0,SUM('①労働時間入力表'!O155:O161)-TIME(20,0,0)-TIME(20,0,0),0)</f>
        <v>0</v>
      </c>
      <c r="AE15" s="62">
        <f>IF(SUM('①労働時間入力表'!O162:O168)-TIME(20,0,0)-TIME(20,0,0)&gt;0,SUM('①労働時間入力表'!O162:O168)-TIME(20,0,0)-TIME(20,0,0),0)</f>
        <v>0</v>
      </c>
      <c r="AF15" s="62">
        <f>IF(SUM('①労働時間入力表'!O169:O170)-IF(COUNTBLANK('①労働時間入力表'!O171:O175)&gt;1,"16:00",IF(COUNTBLANK('①労働時間入力表'!O171:O175)=1,"8:00",0))&lt;0,0,SUM('①労働時間入力表'!O169:O170)-IF(COUNTBLANK('①労働時間入力表'!O171:O175)&gt;1,"16:00",IF(COUNTBLANK('①労働時間入力表'!O171:O175)=1,"8:00",0)))</f>
        <v>0</v>
      </c>
      <c r="AG15" s="62">
        <f t="shared" si="6"/>
        <v>0</v>
      </c>
      <c r="AH15" s="62">
        <f>IF(SUM('①労働時間入力表'!O171:O177)-TIME(20,0,0)-TIME(20,0,0)&gt;0,SUM('①労働時間入力表'!O171:O177)-TIME(20,0,0)-TIME(20,0,0),0)</f>
        <v>0</v>
      </c>
      <c r="AI15" s="62">
        <f>IF(SUM('①労働時間入力表'!O178:O184)-TIME(20,0,0)-TIME(20,0,0)&gt;0,SUM('①労働時間入力表'!O178:O184)-TIME(20,0,0)-TIME(20,0,0),0)</f>
        <v>0</v>
      </c>
      <c r="AJ15" s="62">
        <f>IF(SUM('①労働時間入力表'!O185:O191)-TIME(20,0,0)-TIME(20,0,0)&gt;0,SUM('①労働時間入力表'!O185:O191)-TIME(20,0,0)-TIME(20,0,0),0)</f>
        <v>0</v>
      </c>
      <c r="AK15" s="62">
        <f>IF(SUM('①労働時間入力表'!O192:O198)-TIME(20,0,0)-TIME(20,0,0)&gt;0,SUM('①労働時間入力表'!O192:O198)-TIME(20,0,0)-TIME(20,0,0),0)</f>
        <v>0</v>
      </c>
      <c r="AL15" s="62">
        <f>IF(SUM('①労働時間入力表'!O199:O200)-IF(COUNTBLANK('①労働時間入力表'!O201:O205)&gt;1,"16:00",IF(COUNTBLANK('①労働時間入力表'!O201:O205)=1,"8:00",0))&lt;0,0,SUM('①労働時間入力表'!O199:O200)-IF(COUNTBLANK('①労働時間入力表'!O201:O205)&gt;1,"16:00",IF(COUNTBLANK('①労働時間入力表'!O201:O205)=1,"8:00",0)))</f>
        <v>0</v>
      </c>
    </row>
    <row r="16" spans="1:38" ht="22.5" customHeight="1">
      <c r="A16" s="99">
        <f>IF(A15="","",IF(AND('①労働時間入力表'!$I$2&gt;=1,'①労働時間入力表'!$I$2&lt;=31),"",IF(AND('①労働時間入力表'!$I$2="中旬",DAY(A15-1)&lt;=10),"",IF(AND('①労働時間入力表'!$I$2="下旬",DAY(A15-1)&lt;=20),"",IF(MONTH(A15-1)&lt;&gt;MONTH(A15),"",A15-1)))))</f>
        <v>40894</v>
      </c>
      <c r="B16" s="62">
        <f t="shared" si="0"/>
        <v>0</v>
      </c>
      <c r="C16" s="62">
        <f t="shared" si="1"/>
        <v>0</v>
      </c>
      <c r="D16" s="62">
        <f>IF(SUM('①労働時間入力表'!O22:O28)-TIME(20,0,0)-TIME(20,0,0)&gt;0,SUM('①労働時間入力表'!O22:O28)-TIME(20,0,0)-TIME(20,0,0),0)</f>
        <v>0</v>
      </c>
      <c r="E16" s="62">
        <f>IF(SUM('①労働時間入力表'!O29:O35)-TIME(20,0,0)-TIME(20,0,0)&gt;0,SUM('①労働時間入力表'!O29:O35)-TIME(20,0,0)-TIME(20,0,0),0)</f>
        <v>0</v>
      </c>
      <c r="F16" s="62">
        <f>IF(SUM('①労働時間入力表'!O36:O42)-TIME(20,0,0)-TIME(20,0,0)&gt;0,SUM('①労働時間入力表'!O36:O42)-TIME(20,0,0)-TIME(20,0,0),0)</f>
        <v>0</v>
      </c>
      <c r="G16" s="62">
        <f>IF(SUM('①労働時間入力表'!O43:O49)-TIME(20,0,0)-TIME(20,0,0)&gt;0,SUM('①労働時間入力表'!O43:O49)-TIME(20,0,0)-TIME(20,0,0),0)</f>
        <v>0</v>
      </c>
      <c r="H16" s="62">
        <f>IF(SUM('①労働時間入力表'!O50:O51)-IF(COUNTBLANK('①労働時間入力表'!O52:O56)&gt;1,"16:00",IF(COUNTBLANK('①労働時間入力表'!O52:O56)=1,"8:00",0))&lt;0,0,SUM('①労働時間入力表'!O50:O51)-IF(COUNTBLANK('①労働時間入力表'!O52:O56)&gt;1,"16:00",IF(COUNTBLANK('①労働時間入力表'!O52:O56)=1,"8:00",0)))</f>
        <v>0</v>
      </c>
      <c r="I16" s="62">
        <f t="shared" si="2"/>
        <v>0</v>
      </c>
      <c r="J16" s="62">
        <f>IF(SUM('①労働時間入力表'!O52:O58)-TIME(20,0,0)-TIME(20,0,0)&gt;0,SUM('①労働時間入力表'!O52:O58)-TIME(20,0,0)-TIME(20,0,0),0)</f>
        <v>0</v>
      </c>
      <c r="K16" s="62">
        <f>IF(SUM('①労働時間入力表'!O59:O65)-TIME(20,0,0)-TIME(20,0,0)&gt;0,SUM('①労働時間入力表'!O59:O65)-TIME(20,0,0)-TIME(20,0,0),0)</f>
        <v>0</v>
      </c>
      <c r="L16" s="62">
        <f>IF(SUM('①労働時間入力表'!O66:O72)-TIME(20,0,0)-TIME(20,0,0)&gt;0,SUM('①労働時間入力表'!O66:O72)-TIME(20,0,0)-TIME(20,0,0),0)</f>
        <v>0</v>
      </c>
      <c r="M16" s="62">
        <f>IF(SUM('①労働時間入力表'!O73:O79)-TIME(20,0,0)-TIME(20,0,0)&gt;0,SUM('①労働時間入力表'!O73:O79)-TIME(20,0,0)-TIME(20,0,0),0)</f>
        <v>0</v>
      </c>
      <c r="N16" s="62">
        <f>IF(SUM('①労働時間入力表'!O80:O81)-IF(COUNTBLANK('①労働時間入力表'!O82:O86)&gt;1,"16:00",IF(COUNTBLANK('①労働時間入力表'!O82:O86)=1,"8:00",0))&lt;0,0,SUM('①労働時間入力表'!O80:O81)-IF(COUNTBLANK('①労働時間入力表'!O82:O86)&gt;1,"16:00",IF(COUNTBLANK('①労働時間入力表'!O82:O86)=1,"8:00",0)))</f>
        <v>0</v>
      </c>
      <c r="O16" s="62">
        <f t="shared" si="3"/>
        <v>0</v>
      </c>
      <c r="P16" s="62">
        <f>IF(SUM('①労働時間入力表'!O82:O88)-TIME(20,0,0)-TIME(20,0,0)&gt;0,SUM('①労働時間入力表'!O82:O88)-TIME(20,0,0)-TIME(20,0,0),0)</f>
        <v>0</v>
      </c>
      <c r="Q16" s="62">
        <f>IF(SUM('①労働時間入力表'!O89:O95)-TIME(20,0,0)-TIME(20,0,0)&gt;0,SUM('①労働時間入力表'!O89:O95)-TIME(20,0,0)-TIME(20,0,0),0)</f>
        <v>0</v>
      </c>
      <c r="R16" s="62">
        <f>IF(SUM('①労働時間入力表'!O96:O102)-TIME(20,0,0)-TIME(20,0,0)&gt;0,SUM('①労働時間入力表'!O96:O102)-TIME(20,0,0)-TIME(20,0,0),0)</f>
        <v>0</v>
      </c>
      <c r="S16" s="62">
        <f>IF(SUM('①労働時間入力表'!O103:O109)-TIME(20,0,0)-TIME(20,0,0)&gt;0,SUM('①労働時間入力表'!O103:O109)-TIME(20,0,0)-TIME(20,0,0),0)</f>
        <v>0</v>
      </c>
      <c r="T16" s="62">
        <f>IF(SUM('①労働時間入力表'!O110:O111)-IF(COUNTBLANK('①労働時間入力表'!O112:O116)&gt;1,"16:00",IF(COUNTBLANK('①労働時間入力表'!O112:O116)=1,"8:00",0))&lt;0,0,SUM('①労働時間入力表'!O110:O111)-IF(COUNTBLANK('①労働時間入力表'!O112:O116)&gt;1,"16:00",IF(COUNTBLANK('①労働時間入力表'!O112:O116)=1,"8:00",0)))</f>
        <v>0</v>
      </c>
      <c r="U16" s="62">
        <f t="shared" si="4"/>
        <v>0</v>
      </c>
      <c r="V16" s="62">
        <f>IF(SUM('①労働時間入力表'!O112:O118)-TIME(20,0,0)-TIME(20,0,0)&gt;0,SUM('①労働時間入力表'!O112:O118)-TIME(20,0,0)-TIME(20,0,0),0)</f>
        <v>0</v>
      </c>
      <c r="W16" s="62">
        <f>IF(SUM('①労働時間入力表'!O119:O125)-TIME(20,0,0)-TIME(20,0,0)&gt;0,SUM('①労働時間入力表'!O119:O125)-TIME(20,0,0)-TIME(20,0,0),0)</f>
        <v>0</v>
      </c>
      <c r="X16" s="62">
        <f>IF(SUM('①労働時間入力表'!O126:O132)-TIME(20,0,0)-TIME(20,0,0)&gt;0,SUM('①労働時間入力表'!O126:O132)-TIME(20,0,0)-TIME(20,0,0),0)</f>
        <v>0</v>
      </c>
      <c r="Y16" s="62">
        <f>IF(SUM('①労働時間入力表'!O133:O139)-TIME(20,0,0)-TIME(20,0,0)&gt;0,SUM('①労働時間入力表'!O133:O139)-TIME(20,0,0)-TIME(20,0,0),0)</f>
        <v>0</v>
      </c>
      <c r="Z16" s="62">
        <f>IF(SUM('①労働時間入力表'!O140:O141)-IF(COUNTBLANK('①労働時間入力表'!O142:O146)&gt;1,"16:00",IF(COUNTBLANK('①労働時間入力表'!O142:O146)=1,"8:00",0))&lt;0,0,SUM('①労働時間入力表'!O140:O141)-IF(COUNTBLANK('①労働時間入力表'!O142:O146)&gt;1,"16:00",IF(COUNTBLANK('①労働時間入力表'!O142:O146)=1,"8:00",0)))</f>
        <v>0</v>
      </c>
      <c r="AA16" s="62">
        <f t="shared" si="5"/>
        <v>0</v>
      </c>
      <c r="AB16" s="62">
        <f>IF(SUM('①労働時間入力表'!O142:O148)-TIME(20,0,0)-TIME(20,0,0)&gt;0,SUM('①労働時間入力表'!O142:O148)-TIME(20,0,0)-TIME(20,0,0),0)</f>
        <v>0</v>
      </c>
      <c r="AC16" s="62">
        <f>IF(SUM('①労働時間入力表'!O149:O155)-TIME(20,0,0)-TIME(20,0,0)&gt;0,SUM('①労働時間入力表'!O149:O155)-TIME(20,0,0)-TIME(20,0,0),0)</f>
        <v>0</v>
      </c>
      <c r="AD16" s="62">
        <f>IF(SUM('①労働時間入力表'!O156:O162)-TIME(20,0,0)-TIME(20,0,0)&gt;0,SUM('①労働時間入力表'!O156:O162)-TIME(20,0,0)-TIME(20,0,0),0)</f>
        <v>0</v>
      </c>
      <c r="AE16" s="62">
        <f>IF(SUM('①労働時間入力表'!O163:O169)-TIME(20,0,0)-TIME(20,0,0)&gt;0,SUM('①労働時間入力表'!O163:O169)-TIME(20,0,0)-TIME(20,0,0),0)</f>
        <v>0</v>
      </c>
      <c r="AF16" s="62">
        <f>IF(SUM('①労働時間入力表'!O170:O171)-IF(COUNTBLANK('①労働時間入力表'!O172:O176)&gt;1,"16:00",IF(COUNTBLANK('①労働時間入力表'!O172:O176)=1,"8:00",0))&lt;0,0,SUM('①労働時間入力表'!O170:O171)-IF(COUNTBLANK('①労働時間入力表'!O172:O176)&gt;1,"16:00",IF(COUNTBLANK('①労働時間入力表'!O172:O176)=1,"8:00",0)))</f>
        <v>0</v>
      </c>
      <c r="AG16" s="62">
        <f t="shared" si="6"/>
        <v>0</v>
      </c>
      <c r="AH16" s="62">
        <f>IF(SUM('①労働時間入力表'!O172:O178)-TIME(20,0,0)-TIME(20,0,0)&gt;0,SUM('①労働時間入力表'!O172:O178)-TIME(20,0,0)-TIME(20,0,0),0)</f>
        <v>0</v>
      </c>
      <c r="AI16" s="62">
        <f>IF(SUM('①労働時間入力表'!O179:O185)-TIME(20,0,0)-TIME(20,0,0)&gt;0,SUM('①労働時間入力表'!O179:O185)-TIME(20,0,0)-TIME(20,0,0),0)</f>
        <v>0</v>
      </c>
      <c r="AJ16" s="62">
        <f>IF(SUM('①労働時間入力表'!O186:O192)-TIME(20,0,0)-TIME(20,0,0)&gt;0,SUM('①労働時間入力表'!O186:O192)-TIME(20,0,0)-TIME(20,0,0),0)</f>
        <v>0</v>
      </c>
      <c r="AK16" s="62">
        <f>IF(SUM('①労働時間入力表'!O193:O199)-TIME(20,0,0)-TIME(20,0,0)&gt;0,SUM('①労働時間入力表'!O193:O199)-TIME(20,0,0)-TIME(20,0,0),0)</f>
        <v>0</v>
      </c>
      <c r="AL16" s="62">
        <f>IF(SUM('①労働時間入力表'!O200:O201)-IF(COUNTBLANK('①労働時間入力表'!O202:O206)&gt;1,"16:00",IF(COUNTBLANK('①労働時間入力表'!O202:O206)=1,"8:00",0))&lt;0,0,SUM('①労働時間入力表'!O200:O201)-IF(COUNTBLANK('①労働時間入力表'!O202:O206)&gt;1,"16:00",IF(COUNTBLANK('①労働時間入力表'!O202:O206)=1,"8:00",0)))</f>
        <v>0</v>
      </c>
    </row>
    <row r="17" spans="1:38" ht="22.5" customHeight="1">
      <c r="A17" s="99">
        <f>IF(A16="","",IF(AND('①労働時間入力表'!$I$2&gt;=1,'①労働時間入力表'!$I$2&lt;=31),"",IF(AND('①労働時間入力表'!$I$2="中旬",DAY(A16-1)&lt;=10),"",IF(AND('①労働時間入力表'!$I$2="下旬",DAY(A16-1)&lt;=20),"",IF(MONTH(A16-1)&lt;&gt;MONTH(A16),"",A16-1)))))</f>
        <v>40893</v>
      </c>
      <c r="B17" s="62">
        <f t="shared" si="0"/>
        <v>0</v>
      </c>
      <c r="C17" s="62">
        <f t="shared" si="1"/>
        <v>0</v>
      </c>
      <c r="D17" s="62">
        <f>IF(SUM('①労働時間入力表'!O23:O29)-TIME(20,0,0)-TIME(20,0,0)&gt;0,SUM('①労働時間入力表'!O23:O29)-TIME(20,0,0)-TIME(20,0,0),0)</f>
        <v>0</v>
      </c>
      <c r="E17" s="62">
        <f>IF(SUM('①労働時間入力表'!O30:O36)-TIME(20,0,0)-TIME(20,0,0)&gt;0,SUM('①労働時間入力表'!O30:O36)-TIME(20,0,0)-TIME(20,0,0),0)</f>
        <v>0</v>
      </c>
      <c r="F17" s="62">
        <f>IF(SUM('①労働時間入力表'!O37:O43)-TIME(20,0,0)-TIME(20,0,0)&gt;0,SUM('①労働時間入力表'!O37:O43)-TIME(20,0,0)-TIME(20,0,0),0)</f>
        <v>0</v>
      </c>
      <c r="G17" s="62">
        <f>IF(SUM('①労働時間入力表'!O44:O50)-TIME(20,0,0)-TIME(20,0,0)&gt;0,SUM('①労働時間入力表'!O44:O50)-TIME(20,0,0)-TIME(20,0,0),0)</f>
        <v>0</v>
      </c>
      <c r="H17" s="62">
        <f>IF(SUM('①労働時間入力表'!O51:O52)-IF(COUNTBLANK('①労働時間入力表'!O53:O57)&gt;1,"16:00",IF(COUNTBLANK('①労働時間入力表'!O53:O57)=1,"8:00",0))&lt;0,0,SUM('①労働時間入力表'!O51:O52)-IF(COUNTBLANK('①労働時間入力表'!O53:O57)&gt;1,"16:00",IF(COUNTBLANK('①労働時間入力表'!O53:O57)=1,"8:00",0)))</f>
        <v>0</v>
      </c>
      <c r="I17" s="62">
        <f t="shared" si="2"/>
        <v>0</v>
      </c>
      <c r="J17" s="62">
        <f>IF(SUM('①労働時間入力表'!O53:O59)-TIME(20,0,0)-TIME(20,0,0)&gt;0,SUM('①労働時間入力表'!O53:O59)-TIME(20,0,0)-TIME(20,0,0),0)</f>
        <v>0</v>
      </c>
      <c r="K17" s="62">
        <f>IF(SUM('①労働時間入力表'!O60:O66)-TIME(20,0,0)-TIME(20,0,0)&gt;0,SUM('①労働時間入力表'!O60:O66)-TIME(20,0,0)-TIME(20,0,0),0)</f>
        <v>0</v>
      </c>
      <c r="L17" s="62">
        <f>IF(SUM('①労働時間入力表'!O67:O73)-TIME(20,0,0)-TIME(20,0,0)&gt;0,SUM('①労働時間入力表'!O67:O73)-TIME(20,0,0)-TIME(20,0,0),0)</f>
        <v>0</v>
      </c>
      <c r="M17" s="62">
        <f>IF(SUM('①労働時間入力表'!O74:O80)-TIME(20,0,0)-TIME(20,0,0)&gt;0,SUM('①労働時間入力表'!O74:O80)-TIME(20,0,0)-TIME(20,0,0),0)</f>
        <v>0</v>
      </c>
      <c r="N17" s="62">
        <f>IF(SUM('①労働時間入力表'!O81:O82)-IF(COUNTBLANK('①労働時間入力表'!O83:O87)&gt;1,"16:00",IF(COUNTBLANK('①労働時間入力表'!O83:O87)=1,"8:00",0))&lt;0,0,SUM('①労働時間入力表'!O81:O82)-IF(COUNTBLANK('①労働時間入力表'!O83:O87)&gt;1,"16:00",IF(COUNTBLANK('①労働時間入力表'!O83:O87)=1,"8:00",0)))</f>
        <v>0</v>
      </c>
      <c r="O17" s="62">
        <f t="shared" si="3"/>
        <v>0</v>
      </c>
      <c r="P17" s="62">
        <f>IF(SUM('①労働時間入力表'!O83:O89)-TIME(20,0,0)-TIME(20,0,0)&gt;0,SUM('①労働時間入力表'!O83:O89)-TIME(20,0,0)-TIME(20,0,0),0)</f>
        <v>0</v>
      </c>
      <c r="Q17" s="62">
        <f>IF(SUM('①労働時間入力表'!O90:O96)-TIME(20,0,0)-TIME(20,0,0)&gt;0,SUM('①労働時間入力表'!O90:O96)-TIME(20,0,0)-TIME(20,0,0),0)</f>
        <v>0</v>
      </c>
      <c r="R17" s="62">
        <f>IF(SUM('①労働時間入力表'!O97:O103)-TIME(20,0,0)-TIME(20,0,0)&gt;0,SUM('①労働時間入力表'!O97:O103)-TIME(20,0,0)-TIME(20,0,0),0)</f>
        <v>0</v>
      </c>
      <c r="S17" s="62">
        <f>IF(SUM('①労働時間入力表'!O104:O110)-TIME(20,0,0)-TIME(20,0,0)&gt;0,SUM('①労働時間入力表'!O104:O110)-TIME(20,0,0)-TIME(20,0,0),0)</f>
        <v>0</v>
      </c>
      <c r="T17" s="62">
        <f>IF(SUM('①労働時間入力表'!O111:O112)-IF(COUNTBLANK('①労働時間入力表'!O113:O117)&gt;1,"16:00",IF(COUNTBLANK('①労働時間入力表'!O113:O117)=1,"8:00",0))&lt;0,0,SUM('①労働時間入力表'!O111:O112)-IF(COUNTBLANK('①労働時間入力表'!O113:O117)&gt;1,"16:00",IF(COUNTBLANK('①労働時間入力表'!O113:O117)=1,"8:00",0)))</f>
        <v>0</v>
      </c>
      <c r="U17" s="62">
        <f t="shared" si="4"/>
        <v>0</v>
      </c>
      <c r="V17" s="62">
        <f>IF(SUM('①労働時間入力表'!O113:O119)-TIME(20,0,0)-TIME(20,0,0)&gt;0,SUM('①労働時間入力表'!O113:O119)-TIME(20,0,0)-TIME(20,0,0),0)</f>
        <v>0</v>
      </c>
      <c r="W17" s="62">
        <f>IF(SUM('①労働時間入力表'!O120:O126)-TIME(20,0,0)-TIME(20,0,0)&gt;0,SUM('①労働時間入力表'!O120:O126)-TIME(20,0,0)-TIME(20,0,0),0)</f>
        <v>0</v>
      </c>
      <c r="X17" s="62">
        <f>IF(SUM('①労働時間入力表'!O127:O133)-TIME(20,0,0)-TIME(20,0,0)&gt;0,SUM('①労働時間入力表'!O127:O133)-TIME(20,0,0)-TIME(20,0,0),0)</f>
        <v>0</v>
      </c>
      <c r="Y17" s="62">
        <f>IF(SUM('①労働時間入力表'!O134:O140)-TIME(20,0,0)-TIME(20,0,0)&gt;0,SUM('①労働時間入力表'!O134:O140)-TIME(20,0,0)-TIME(20,0,0),0)</f>
        <v>0</v>
      </c>
      <c r="Z17" s="62">
        <f>IF(SUM('①労働時間入力表'!O141:O142)-IF(COUNTBLANK('①労働時間入力表'!O143:O147)&gt;1,"16:00",IF(COUNTBLANK('①労働時間入力表'!O143:O147)=1,"8:00",0))&lt;0,0,SUM('①労働時間入力表'!O141:O142)-IF(COUNTBLANK('①労働時間入力表'!O143:O147)&gt;1,"16:00",IF(COUNTBLANK('①労働時間入力表'!O143:O147)=1,"8:00",0)))</f>
        <v>0</v>
      </c>
      <c r="AA17" s="62">
        <f t="shared" si="5"/>
        <v>0</v>
      </c>
      <c r="AB17" s="62">
        <f>IF(SUM('①労働時間入力表'!O143:O149)-TIME(20,0,0)-TIME(20,0,0)&gt;0,SUM('①労働時間入力表'!O143:O149)-TIME(20,0,0)-TIME(20,0,0),0)</f>
        <v>0</v>
      </c>
      <c r="AC17" s="62">
        <f>IF(SUM('①労働時間入力表'!O150:O156)-TIME(20,0,0)-TIME(20,0,0)&gt;0,SUM('①労働時間入力表'!O150:O156)-TIME(20,0,0)-TIME(20,0,0),0)</f>
        <v>0</v>
      </c>
      <c r="AD17" s="62">
        <f>IF(SUM('①労働時間入力表'!O157:O163)-TIME(20,0,0)-TIME(20,0,0)&gt;0,SUM('①労働時間入力表'!O157:O163)-TIME(20,0,0)-TIME(20,0,0),0)</f>
        <v>0</v>
      </c>
      <c r="AE17" s="62">
        <f>IF(SUM('①労働時間入力表'!O164:O170)-TIME(20,0,0)-TIME(20,0,0)&gt;0,SUM('①労働時間入力表'!O164:O170)-TIME(20,0,0)-TIME(20,0,0),0)</f>
        <v>0</v>
      </c>
      <c r="AF17" s="62">
        <f>IF(SUM('①労働時間入力表'!O171:O172)-IF(COUNTBLANK('①労働時間入力表'!O173:O177)&gt;1,"16:00",IF(COUNTBLANK('①労働時間入力表'!O173:O177)=1,"8:00",0))&lt;0,0,SUM('①労働時間入力表'!O171:O172)-IF(COUNTBLANK('①労働時間入力表'!O173:O177)&gt;1,"16:00",IF(COUNTBLANK('①労働時間入力表'!O173:O177)=1,"8:00",0)))</f>
        <v>0</v>
      </c>
      <c r="AG17" s="62">
        <f t="shared" si="6"/>
        <v>0</v>
      </c>
      <c r="AH17" s="62">
        <f>IF(SUM('①労働時間入力表'!O173:O179)-TIME(20,0,0)-TIME(20,0,0)&gt;0,SUM('①労働時間入力表'!O173:O179)-TIME(20,0,0)-TIME(20,0,0),0)</f>
        <v>0</v>
      </c>
      <c r="AI17" s="62">
        <f>IF(SUM('①労働時間入力表'!O180:O186)-TIME(20,0,0)-TIME(20,0,0)&gt;0,SUM('①労働時間入力表'!O180:O186)-TIME(20,0,0)-TIME(20,0,0),0)</f>
        <v>0</v>
      </c>
      <c r="AJ17" s="62">
        <f>IF(SUM('①労働時間入力表'!O187:O193)-TIME(20,0,0)-TIME(20,0,0)&gt;0,SUM('①労働時間入力表'!O187:O193)-TIME(20,0,0)-TIME(20,0,0),0)</f>
        <v>0</v>
      </c>
      <c r="AK17" s="62">
        <f>IF(SUM('①労働時間入力表'!O194:O200)-TIME(20,0,0)-TIME(20,0,0)&gt;0,SUM('①労働時間入力表'!O194:O200)-TIME(20,0,0)-TIME(20,0,0),0)</f>
        <v>0</v>
      </c>
      <c r="AL17" s="62">
        <f>IF(SUM('①労働時間入力表'!O201:O202)-IF(COUNTBLANK('①労働時間入力表'!O203:O207)&gt;1,"16:00",IF(COUNTBLANK('①労働時間入力表'!O203:O207)=1,"8:00",0))&lt;0,0,SUM('①労働時間入力表'!O201:O202)-IF(COUNTBLANK('①労働時間入力表'!O203:O207)&gt;1,"16:00",IF(COUNTBLANK('①労働時間入力表'!O203:O207)=1,"8:00",0)))</f>
        <v>0</v>
      </c>
    </row>
    <row r="18" spans="1:38" ht="22.5" customHeight="1">
      <c r="A18" s="99">
        <f>IF(A17="","",IF(AND('①労働時間入力表'!$I$2&gt;=1,'①労働時間入力表'!$I$2&lt;=31),"",IF(AND('①労働時間入力表'!$I$2="中旬",DAY(A17-1)&lt;=10),"",IF(AND('①労働時間入力表'!$I$2="下旬",DAY(A17-1)&lt;=20),"",IF(MONTH(A17-1)&lt;&gt;MONTH(A17),"",A17-1)))))</f>
        <v>40892</v>
      </c>
      <c r="B18" s="62">
        <f t="shared" si="0"/>
        <v>0</v>
      </c>
      <c r="C18" s="62">
        <f t="shared" si="1"/>
        <v>0</v>
      </c>
      <c r="D18" s="62">
        <f>IF(SUM('①労働時間入力表'!O24:O30)-TIME(20,0,0)-TIME(20,0,0)&gt;0,SUM('①労働時間入力表'!O24:O30)-TIME(20,0,0)-TIME(20,0,0),0)</f>
        <v>0</v>
      </c>
      <c r="E18" s="62">
        <f>IF(SUM('①労働時間入力表'!O31:O37)-TIME(20,0,0)-TIME(20,0,0)&gt;0,SUM('①労働時間入力表'!O31:O37)-TIME(20,0,0)-TIME(20,0,0),0)</f>
        <v>0</v>
      </c>
      <c r="F18" s="62">
        <f>IF(SUM('①労働時間入力表'!O38:O44)-TIME(20,0,0)-TIME(20,0,0)&gt;0,SUM('①労働時間入力表'!O38:O44)-TIME(20,0,0)-TIME(20,0,0),0)</f>
        <v>0</v>
      </c>
      <c r="G18" s="62">
        <f>IF(SUM('①労働時間入力表'!O45:O51)-TIME(20,0,0)-TIME(20,0,0)&gt;0,SUM('①労働時間入力表'!O45:O51)-TIME(20,0,0)-TIME(20,0,0),0)</f>
        <v>0</v>
      </c>
      <c r="H18" s="62">
        <f>IF(SUM('①労働時間入力表'!O52:O53)-IF(COUNTBLANK('①労働時間入力表'!O54:O58)&gt;1,"16:00",IF(COUNTBLANK('①労働時間入力表'!O54:O58)=1,"8:00",0))&lt;0,0,SUM('①労働時間入力表'!O52:O53)-IF(COUNTBLANK('①労働時間入力表'!O54:O58)&gt;1,"16:00",IF(COUNTBLANK('①労働時間入力表'!O54:O58)=1,"8:00",0)))</f>
        <v>0</v>
      </c>
      <c r="I18" s="62">
        <f t="shared" si="2"/>
        <v>0</v>
      </c>
      <c r="J18" s="62">
        <f>IF(SUM('①労働時間入力表'!O54:O60)-TIME(20,0,0)-TIME(20,0,0)&gt;0,SUM('①労働時間入力表'!O54:O60)-TIME(20,0,0)-TIME(20,0,0),0)</f>
        <v>0</v>
      </c>
      <c r="K18" s="62">
        <f>IF(SUM('①労働時間入力表'!O61:O67)-TIME(20,0,0)-TIME(20,0,0)&gt;0,SUM('①労働時間入力表'!O61:O67)-TIME(20,0,0)-TIME(20,0,0),0)</f>
        <v>0</v>
      </c>
      <c r="L18" s="62">
        <f>IF(SUM('①労働時間入力表'!O68:O74)-TIME(20,0,0)-TIME(20,0,0)&gt;0,SUM('①労働時間入力表'!O68:O74)-TIME(20,0,0)-TIME(20,0,0),0)</f>
        <v>0</v>
      </c>
      <c r="M18" s="62">
        <f>IF(SUM('①労働時間入力表'!O75:O81)-TIME(20,0,0)-TIME(20,0,0)&gt;0,SUM('①労働時間入力表'!O75:O81)-TIME(20,0,0)-TIME(20,0,0),0)</f>
        <v>0</v>
      </c>
      <c r="N18" s="62">
        <f>IF(SUM('①労働時間入力表'!O82:O83)-IF(COUNTBLANK('①労働時間入力表'!O84:O88)&gt;1,"16:00",IF(COUNTBLANK('①労働時間入力表'!O84:O88)=1,"8:00",0))&lt;0,0,SUM('①労働時間入力表'!O82:O83)-IF(COUNTBLANK('①労働時間入力表'!O84:O88)&gt;1,"16:00",IF(COUNTBLANK('①労働時間入力表'!O84:O88)=1,"8:00",0)))</f>
        <v>0</v>
      </c>
      <c r="O18" s="62">
        <f t="shared" si="3"/>
        <v>0</v>
      </c>
      <c r="P18" s="62">
        <f>IF(SUM('①労働時間入力表'!O84:O90)-TIME(20,0,0)-TIME(20,0,0)&gt;0,SUM('①労働時間入力表'!O84:O90)-TIME(20,0,0)-TIME(20,0,0),0)</f>
        <v>0</v>
      </c>
      <c r="Q18" s="62">
        <f>IF(SUM('①労働時間入力表'!O91:O97)-TIME(20,0,0)-TIME(20,0,0)&gt;0,SUM('①労働時間入力表'!O91:O97)-TIME(20,0,0)-TIME(20,0,0),0)</f>
        <v>0</v>
      </c>
      <c r="R18" s="62">
        <f>IF(SUM('①労働時間入力表'!O98:O104)-TIME(20,0,0)-TIME(20,0,0)&gt;0,SUM('①労働時間入力表'!O98:O104)-TIME(20,0,0)-TIME(20,0,0),0)</f>
        <v>0</v>
      </c>
      <c r="S18" s="62">
        <f>IF(SUM('①労働時間入力表'!O105:O111)-TIME(20,0,0)-TIME(20,0,0)&gt;0,SUM('①労働時間入力表'!O105:O111)-TIME(20,0,0)-TIME(20,0,0),0)</f>
        <v>0</v>
      </c>
      <c r="T18" s="62">
        <f>IF(SUM('①労働時間入力表'!O112:O113)-IF(COUNTBLANK('①労働時間入力表'!O114:O118)&gt;1,"16:00",IF(COUNTBLANK('①労働時間入力表'!O114:O118)=1,"8:00",0))&lt;0,0,SUM('①労働時間入力表'!O112:O113)-IF(COUNTBLANK('①労働時間入力表'!O114:O118)&gt;1,"16:00",IF(COUNTBLANK('①労働時間入力表'!O114:O118)=1,"8:00",0)))</f>
        <v>0</v>
      </c>
      <c r="U18" s="62">
        <f t="shared" si="4"/>
        <v>0</v>
      </c>
      <c r="V18" s="62">
        <f>IF(SUM('①労働時間入力表'!O114:O120)-TIME(20,0,0)-TIME(20,0,0)&gt;0,SUM('①労働時間入力表'!O114:O120)-TIME(20,0,0)-TIME(20,0,0),0)</f>
        <v>0</v>
      </c>
      <c r="W18" s="62">
        <f>IF(SUM('①労働時間入力表'!O121:O127)-TIME(20,0,0)-TIME(20,0,0)&gt;0,SUM('①労働時間入力表'!O121:O127)-TIME(20,0,0)-TIME(20,0,0),0)</f>
        <v>0</v>
      </c>
      <c r="X18" s="62">
        <f>IF(SUM('①労働時間入力表'!O128:O134)-TIME(20,0,0)-TIME(20,0,0)&gt;0,SUM('①労働時間入力表'!O128:O134)-TIME(20,0,0)-TIME(20,0,0),0)</f>
        <v>0</v>
      </c>
      <c r="Y18" s="62">
        <f>IF(SUM('①労働時間入力表'!O135:O141)-TIME(20,0,0)-TIME(20,0,0)&gt;0,SUM('①労働時間入力表'!O135:O141)-TIME(20,0,0)-TIME(20,0,0),0)</f>
        <v>0</v>
      </c>
      <c r="Z18" s="62">
        <f>IF(SUM('①労働時間入力表'!O142:O143)-IF(COUNTBLANK('①労働時間入力表'!O144:O148)&gt;1,"16:00",IF(COUNTBLANK('①労働時間入力表'!O144:O148)=1,"8:00",0))&lt;0,0,SUM('①労働時間入力表'!O142:O143)-IF(COUNTBLANK('①労働時間入力表'!O144:O148)&gt;1,"16:00",IF(COUNTBLANK('①労働時間入力表'!O144:O148)=1,"8:00",0)))</f>
        <v>0</v>
      </c>
      <c r="AA18" s="62">
        <f t="shared" si="5"/>
        <v>0</v>
      </c>
      <c r="AB18" s="62">
        <f>IF(SUM('①労働時間入力表'!O144:O150)-TIME(20,0,0)-TIME(20,0,0)&gt;0,SUM('①労働時間入力表'!O144:O150)-TIME(20,0,0)-TIME(20,0,0),0)</f>
        <v>0</v>
      </c>
      <c r="AC18" s="62">
        <f>IF(SUM('①労働時間入力表'!O151:O157)-TIME(20,0,0)-TIME(20,0,0)&gt;0,SUM('①労働時間入力表'!O151:O157)-TIME(20,0,0)-TIME(20,0,0),0)</f>
        <v>0</v>
      </c>
      <c r="AD18" s="62">
        <f>IF(SUM('①労働時間入力表'!O158:O164)-TIME(20,0,0)-TIME(20,0,0)&gt;0,SUM('①労働時間入力表'!O158:O164)-TIME(20,0,0)-TIME(20,0,0),0)</f>
        <v>0</v>
      </c>
      <c r="AE18" s="62">
        <f>IF(SUM('①労働時間入力表'!O165:O171)-TIME(20,0,0)-TIME(20,0,0)&gt;0,SUM('①労働時間入力表'!O165:O171)-TIME(20,0,0)-TIME(20,0,0),0)</f>
        <v>0</v>
      </c>
      <c r="AF18" s="62">
        <f>IF(SUM('①労働時間入力表'!O172:O173)-IF(COUNTBLANK('①労働時間入力表'!O174:O178)&gt;1,"16:00",IF(COUNTBLANK('①労働時間入力表'!O174:O178)=1,"8:00",0))&lt;0,0,SUM('①労働時間入力表'!O172:O173)-IF(COUNTBLANK('①労働時間入力表'!O174:O178)&gt;1,"16:00",IF(COUNTBLANK('①労働時間入力表'!O174:O178)=1,"8:00",0)))</f>
        <v>0</v>
      </c>
      <c r="AG18" s="62">
        <f t="shared" si="6"/>
        <v>0</v>
      </c>
      <c r="AH18" s="62">
        <f>IF(SUM('①労働時間入力表'!O174:O180)-TIME(20,0,0)-TIME(20,0,0)&gt;0,SUM('①労働時間入力表'!O174:O180)-TIME(20,0,0)-TIME(20,0,0),0)</f>
        <v>0</v>
      </c>
      <c r="AI18" s="62">
        <f>IF(SUM('①労働時間入力表'!O181:O187)-TIME(20,0,0)-TIME(20,0,0)&gt;0,SUM('①労働時間入力表'!O181:O187)-TIME(20,0,0)-TIME(20,0,0),0)</f>
        <v>0</v>
      </c>
      <c r="AJ18" s="62">
        <f>IF(SUM('①労働時間入力表'!O188:O194)-TIME(20,0,0)-TIME(20,0,0)&gt;0,SUM('①労働時間入力表'!O188:O194)-TIME(20,0,0)-TIME(20,0,0),0)</f>
        <v>0</v>
      </c>
      <c r="AK18" s="62">
        <f>IF(SUM('①労働時間入力表'!O195:O201)-TIME(20,0,0)-TIME(20,0,0)&gt;0,SUM('①労働時間入力表'!O195:O201)-TIME(20,0,0)-TIME(20,0,0),0)</f>
        <v>0</v>
      </c>
      <c r="AL18" s="62">
        <f>IF(SUM('①労働時間入力表'!O202:O203)-IF(COUNTBLANK('①労働時間入力表'!O204:O208)&gt;1,"16:00",IF(COUNTBLANK('①労働時間入力表'!O204:O208)=1,"8:00",0))&lt;0,0,SUM('①労働時間入力表'!O202:O203)-IF(COUNTBLANK('①労働時間入力表'!O204:O208)&gt;1,"16:00",IF(COUNTBLANK('①労働時間入力表'!O204:O208)=1,"8:00",0)))</f>
        <v>0</v>
      </c>
    </row>
    <row r="19" spans="1:38" ht="22.5" customHeight="1">
      <c r="A19" s="99">
        <f>IF(A18="","",IF(AND('①労働時間入力表'!$I$2&gt;=1,'①労働時間入力表'!$I$2&lt;=31),"",IF(AND('①労働時間入力表'!$I$2="中旬",DAY(A18-1)&lt;=10),"",IF(AND('①労働時間入力表'!$I$2="下旬",DAY(A18-1)&lt;=20),"",IF(MONTH(A18-1)&lt;&gt;MONTH(A18),"",A18-1)))))</f>
        <v>40891</v>
      </c>
      <c r="B19" s="62">
        <f t="shared" si="0"/>
        <v>0</v>
      </c>
      <c r="C19" s="62">
        <f t="shared" si="1"/>
        <v>0</v>
      </c>
      <c r="D19" s="62">
        <f>IF(SUM('①労働時間入力表'!O25:O31)-TIME(20,0,0)-TIME(20,0,0)&gt;0,SUM('①労働時間入力表'!O25:O31)-TIME(20,0,0)-TIME(20,0,0),0)</f>
        <v>0</v>
      </c>
      <c r="E19" s="62">
        <f>IF(SUM('①労働時間入力表'!O32:O38)-TIME(20,0,0)-TIME(20,0,0)&gt;0,SUM('①労働時間入力表'!O32:O38)-TIME(20,0,0)-TIME(20,0,0),0)</f>
        <v>0</v>
      </c>
      <c r="F19" s="62">
        <f>IF(SUM('①労働時間入力表'!O39:O45)-TIME(20,0,0)-TIME(20,0,0)&gt;0,SUM('①労働時間入力表'!O39:O45)-TIME(20,0,0)-TIME(20,0,0),0)</f>
        <v>0</v>
      </c>
      <c r="G19" s="62">
        <f>IF(SUM('①労働時間入力表'!O46:O52)-TIME(20,0,0)-TIME(20,0,0)&gt;0,SUM('①労働時間入力表'!O46:O52)-TIME(20,0,0)-TIME(20,0,0),0)</f>
        <v>0</v>
      </c>
      <c r="H19" s="62">
        <f>IF(SUM('①労働時間入力表'!O53:O54)-IF(COUNTBLANK('①労働時間入力表'!O55:O59)&gt;1,"16:00",IF(COUNTBLANK('①労働時間入力表'!O55:O59)=1,"8:00",0))&lt;0,0,SUM('①労働時間入力表'!O53:O54)-IF(COUNTBLANK('①労働時間入力表'!O55:O59)&gt;1,"16:00",IF(COUNTBLANK('①労働時間入力表'!O55:O59)=1,"8:00",0)))</f>
        <v>0</v>
      </c>
      <c r="I19" s="62">
        <f t="shared" si="2"/>
        <v>0</v>
      </c>
      <c r="J19" s="62">
        <f>IF(SUM('①労働時間入力表'!O55:O61)-TIME(20,0,0)-TIME(20,0,0)&gt;0,SUM('①労働時間入力表'!O55:O61)-TIME(20,0,0)-TIME(20,0,0),0)</f>
        <v>0</v>
      </c>
      <c r="K19" s="62">
        <f>IF(SUM('①労働時間入力表'!O62:O68)-TIME(20,0,0)-TIME(20,0,0)&gt;0,SUM('①労働時間入力表'!O62:O68)-TIME(20,0,0)-TIME(20,0,0),0)</f>
        <v>0</v>
      </c>
      <c r="L19" s="62">
        <f>IF(SUM('①労働時間入力表'!O69:O75)-TIME(20,0,0)-TIME(20,0,0)&gt;0,SUM('①労働時間入力表'!O69:O75)-TIME(20,0,0)-TIME(20,0,0),0)</f>
        <v>0</v>
      </c>
      <c r="M19" s="62">
        <f>IF(SUM('①労働時間入力表'!O76:O82)-TIME(20,0,0)-TIME(20,0,0)&gt;0,SUM('①労働時間入力表'!O76:O82)-TIME(20,0,0)-TIME(20,0,0),0)</f>
        <v>0</v>
      </c>
      <c r="N19" s="62">
        <f>IF(SUM('①労働時間入力表'!O83:O84)-IF(COUNTBLANK('①労働時間入力表'!O85:O89)&gt;1,"16:00",IF(COUNTBLANK('①労働時間入力表'!O85:O89)=1,"8:00",0))&lt;0,0,SUM('①労働時間入力表'!O83:O84)-IF(COUNTBLANK('①労働時間入力表'!O85:O89)&gt;1,"16:00",IF(COUNTBLANK('①労働時間入力表'!O85:O89)=1,"8:00",0)))</f>
        <v>0</v>
      </c>
      <c r="O19" s="62">
        <f t="shared" si="3"/>
        <v>0</v>
      </c>
      <c r="P19" s="62">
        <f>IF(SUM('①労働時間入力表'!O85:O91)-TIME(20,0,0)-TIME(20,0,0)&gt;0,SUM('①労働時間入力表'!O85:O91)-TIME(20,0,0)-TIME(20,0,0),0)</f>
        <v>0</v>
      </c>
      <c r="Q19" s="62">
        <f>IF(SUM('①労働時間入力表'!O92:O98)-TIME(20,0,0)-TIME(20,0,0)&gt;0,SUM('①労働時間入力表'!O92:O98)-TIME(20,0,0)-TIME(20,0,0),0)</f>
        <v>0</v>
      </c>
      <c r="R19" s="62">
        <f>IF(SUM('①労働時間入力表'!O99:O105)-TIME(20,0,0)-TIME(20,0,0)&gt;0,SUM('①労働時間入力表'!O99:O105)-TIME(20,0,0)-TIME(20,0,0),0)</f>
        <v>0</v>
      </c>
      <c r="S19" s="62">
        <f>IF(SUM('①労働時間入力表'!O106:O112)-TIME(20,0,0)-TIME(20,0,0)&gt;0,SUM('①労働時間入力表'!O106:O112)-TIME(20,0,0)-TIME(20,0,0),0)</f>
        <v>0</v>
      </c>
      <c r="T19" s="62">
        <f>IF(SUM('①労働時間入力表'!O113:O114)-IF(COUNTBLANK('①労働時間入力表'!O115:O119)&gt;1,"16:00",IF(COUNTBLANK('①労働時間入力表'!O115:O119)=1,"8:00",0))&lt;0,0,SUM('①労働時間入力表'!O113:O114)-IF(COUNTBLANK('①労働時間入力表'!O115:O119)&gt;1,"16:00",IF(COUNTBLANK('①労働時間入力表'!O115:O119)=1,"8:00",0)))</f>
        <v>0</v>
      </c>
      <c r="U19" s="62">
        <f t="shared" si="4"/>
        <v>0</v>
      </c>
      <c r="V19" s="62">
        <f>IF(SUM('①労働時間入力表'!O115:O121)-TIME(20,0,0)-TIME(20,0,0)&gt;0,SUM('①労働時間入力表'!O115:O121)-TIME(20,0,0)-TIME(20,0,0),0)</f>
        <v>0</v>
      </c>
      <c r="W19" s="62">
        <f>IF(SUM('①労働時間入力表'!O122:O128)-TIME(20,0,0)-TIME(20,0,0)&gt;0,SUM('①労働時間入力表'!O122:O128)-TIME(20,0,0)-TIME(20,0,0),0)</f>
        <v>0</v>
      </c>
      <c r="X19" s="62">
        <f>IF(SUM('①労働時間入力表'!O129:O135)-TIME(20,0,0)-TIME(20,0,0)&gt;0,SUM('①労働時間入力表'!O129:O135)-TIME(20,0,0)-TIME(20,0,0),0)</f>
        <v>0</v>
      </c>
      <c r="Y19" s="62">
        <f>IF(SUM('①労働時間入力表'!O136:O142)-TIME(20,0,0)-TIME(20,0,0)&gt;0,SUM('①労働時間入力表'!O136:O142)-TIME(20,0,0)-TIME(20,0,0),0)</f>
        <v>0</v>
      </c>
      <c r="Z19" s="62">
        <f>IF(SUM('①労働時間入力表'!O143:O144)-IF(COUNTBLANK('①労働時間入力表'!O145:O149)&gt;1,"16:00",IF(COUNTBLANK('①労働時間入力表'!O145:O149)=1,"8:00",0))&lt;0,0,SUM('①労働時間入力表'!O143:O144)-IF(COUNTBLANK('①労働時間入力表'!O145:O149)&gt;1,"16:00",IF(COUNTBLANK('①労働時間入力表'!O145:O149)=1,"8:00",0)))</f>
        <v>0</v>
      </c>
      <c r="AA19" s="62">
        <f t="shared" si="5"/>
        <v>0</v>
      </c>
      <c r="AB19" s="62">
        <f>IF(SUM('①労働時間入力表'!O145:O151)-TIME(20,0,0)-TIME(20,0,0)&gt;0,SUM('①労働時間入力表'!O145:O151)-TIME(20,0,0)-TIME(20,0,0),0)</f>
        <v>0</v>
      </c>
      <c r="AC19" s="62">
        <f>IF(SUM('①労働時間入力表'!O152:O158)-TIME(20,0,0)-TIME(20,0,0)&gt;0,SUM('①労働時間入力表'!O152:O158)-TIME(20,0,0)-TIME(20,0,0),0)</f>
        <v>0</v>
      </c>
      <c r="AD19" s="62">
        <f>IF(SUM('①労働時間入力表'!O159:O165)-TIME(20,0,0)-TIME(20,0,0)&gt;0,SUM('①労働時間入力表'!O159:O165)-TIME(20,0,0)-TIME(20,0,0),0)</f>
        <v>0</v>
      </c>
      <c r="AE19" s="62">
        <f>IF(SUM('①労働時間入力表'!O166:O172)-TIME(20,0,0)-TIME(20,0,0)&gt;0,SUM('①労働時間入力表'!O166:O172)-TIME(20,0,0)-TIME(20,0,0),0)</f>
        <v>0</v>
      </c>
      <c r="AF19" s="62">
        <f>IF(SUM('①労働時間入力表'!O173:O174)-IF(COUNTBLANK('①労働時間入力表'!O175:O179)&gt;1,"16:00",IF(COUNTBLANK('①労働時間入力表'!O175:O179)=1,"8:00",0))&lt;0,0,SUM('①労働時間入力表'!O173:O174)-IF(COUNTBLANK('①労働時間入力表'!O175:O179)&gt;1,"16:00",IF(COUNTBLANK('①労働時間入力表'!O175:O179)=1,"8:00",0)))</f>
        <v>0</v>
      </c>
      <c r="AG19" s="62">
        <f t="shared" si="6"/>
        <v>0</v>
      </c>
      <c r="AH19" s="62">
        <f>IF(SUM('①労働時間入力表'!O175:O181)-TIME(20,0,0)-TIME(20,0,0)&gt;0,SUM('①労働時間入力表'!O175:O181)-TIME(20,0,0)-TIME(20,0,0),0)</f>
        <v>0</v>
      </c>
      <c r="AI19" s="62">
        <f>IF(SUM('①労働時間入力表'!O182:O188)-TIME(20,0,0)-TIME(20,0,0)&gt;0,SUM('①労働時間入力表'!O182:O188)-TIME(20,0,0)-TIME(20,0,0),0)</f>
        <v>0</v>
      </c>
      <c r="AJ19" s="62">
        <f>IF(SUM('①労働時間入力表'!O189:O195)-TIME(20,0,0)-TIME(20,0,0)&gt;0,SUM('①労働時間入力表'!O189:O195)-TIME(20,0,0)-TIME(20,0,0),0)</f>
        <v>0</v>
      </c>
      <c r="AK19" s="62">
        <f>IF(SUM('①労働時間入力表'!O196:O202)-TIME(20,0,0)-TIME(20,0,0)&gt;0,SUM('①労働時間入力表'!O196:O202)-TIME(20,0,0)-TIME(20,0,0),0)</f>
        <v>0</v>
      </c>
      <c r="AL19" s="62">
        <f>IF(SUM('①労働時間入力表'!O203:O204)-IF(COUNTBLANK('①労働時間入力表'!O205:O209)&gt;1,"16:00",IF(COUNTBLANK('①労働時間入力表'!O205:O209)=1,"8:00",0))&lt;0,0,SUM('①労働時間入力表'!O203:O204)-IF(COUNTBLANK('①労働時間入力表'!O205:O209)&gt;1,"16:00",IF(COUNTBLANK('①労働時間入力表'!O205:O209)=1,"8:00",0)))</f>
        <v>0</v>
      </c>
    </row>
    <row r="20" spans="1:38" ht="22.5" customHeight="1">
      <c r="A20" s="99">
        <f>IF(A19="","",IF(AND('①労働時間入力表'!$I$2&gt;=1,'①労働時間入力表'!$I$2&lt;=31),"",IF(AND('①労働時間入力表'!$I$2="中旬",DAY(A19-1)&lt;=10),"",IF(AND('①労働時間入力表'!$I$2="下旬",DAY(A19-1)&lt;=20),"",IF(MONTH(A19-1)&lt;&gt;MONTH(A19),"",A19-1)))))</f>
        <v>40890</v>
      </c>
      <c r="B20" s="62">
        <f t="shared" si="0"/>
        <v>0</v>
      </c>
      <c r="C20" s="62">
        <f t="shared" si="1"/>
        <v>0</v>
      </c>
      <c r="D20" s="62">
        <f>IF(SUM('①労働時間入力表'!O26:O32)-TIME(20,0,0)-TIME(20,0,0)&gt;0,SUM('①労働時間入力表'!O26:O32)-TIME(20,0,0)-TIME(20,0,0),0)</f>
        <v>0</v>
      </c>
      <c r="E20" s="62">
        <f>IF(SUM('①労働時間入力表'!O33:O39)-TIME(20,0,0)-TIME(20,0,0)&gt;0,SUM('①労働時間入力表'!O33:O39)-TIME(20,0,0)-TIME(20,0,0),0)</f>
        <v>0</v>
      </c>
      <c r="F20" s="62">
        <f>IF(SUM('①労働時間入力表'!O40:O46)-TIME(20,0,0)-TIME(20,0,0)&gt;0,SUM('①労働時間入力表'!O40:O46)-TIME(20,0,0)-TIME(20,0,0),0)</f>
        <v>0</v>
      </c>
      <c r="G20" s="62">
        <f>IF(SUM('①労働時間入力表'!O47:O53)-TIME(20,0,0)-TIME(20,0,0)&gt;0,SUM('①労働時間入力表'!O47:O53)-TIME(20,0,0)-TIME(20,0,0),0)</f>
        <v>0</v>
      </c>
      <c r="H20" s="62">
        <f>IF(SUM('①労働時間入力表'!O54:O55)-IF(COUNTBLANK('①労働時間入力表'!O56:O60)&gt;1,"16:00",IF(COUNTBLANK('①労働時間入力表'!O56:O60)=1,"8:00",0))&lt;0,0,SUM('①労働時間入力表'!O54:O55)-IF(COUNTBLANK('①労働時間入力表'!O56:O60)&gt;1,"16:00",IF(COUNTBLANK('①労働時間入力表'!O56:O60)=1,"8:00",0)))</f>
        <v>0</v>
      </c>
      <c r="I20" s="62">
        <f t="shared" si="2"/>
        <v>0</v>
      </c>
      <c r="J20" s="62">
        <f>IF(SUM('①労働時間入力表'!O56:O62)-TIME(20,0,0)-TIME(20,0,0)&gt;0,SUM('①労働時間入力表'!O56:O62)-TIME(20,0,0)-TIME(20,0,0),0)</f>
        <v>0</v>
      </c>
      <c r="K20" s="62">
        <f>IF(SUM('①労働時間入力表'!O63:O69)-TIME(20,0,0)-TIME(20,0,0)&gt;0,SUM('①労働時間入力表'!O63:O69)-TIME(20,0,0)-TIME(20,0,0),0)</f>
        <v>0</v>
      </c>
      <c r="L20" s="62">
        <f>IF(SUM('①労働時間入力表'!O70:O76)-TIME(20,0,0)-TIME(20,0,0)&gt;0,SUM('①労働時間入力表'!O70:O76)-TIME(20,0,0)-TIME(20,0,0),0)</f>
        <v>0</v>
      </c>
      <c r="M20" s="62">
        <f>IF(SUM('①労働時間入力表'!O77:O83)-TIME(20,0,0)-TIME(20,0,0)&gt;0,SUM('①労働時間入力表'!O77:O83)-TIME(20,0,0)-TIME(20,0,0),0)</f>
        <v>0</v>
      </c>
      <c r="N20" s="62">
        <f>IF(SUM('①労働時間入力表'!O84:O85)-IF(COUNTBLANK('①労働時間入力表'!O86:O90)&gt;1,"16:00",IF(COUNTBLANK('①労働時間入力表'!O86:O90)=1,"8:00",0))&lt;0,0,SUM('①労働時間入力表'!O84:O85)-IF(COUNTBLANK('①労働時間入力表'!O86:O90)&gt;1,"16:00",IF(COUNTBLANK('①労働時間入力表'!O86:O90)=1,"8:00",0)))</f>
        <v>0</v>
      </c>
      <c r="O20" s="62">
        <f t="shared" si="3"/>
        <v>0</v>
      </c>
      <c r="P20" s="62">
        <f>IF(SUM('①労働時間入力表'!O86:O92)-TIME(20,0,0)-TIME(20,0,0)&gt;0,SUM('①労働時間入力表'!O86:O92)-TIME(20,0,0)-TIME(20,0,0),0)</f>
        <v>0</v>
      </c>
      <c r="Q20" s="62">
        <f>IF(SUM('①労働時間入力表'!O93:O99)-TIME(20,0,0)-TIME(20,0,0)&gt;0,SUM('①労働時間入力表'!O93:O99)-TIME(20,0,0)-TIME(20,0,0),0)</f>
        <v>0</v>
      </c>
      <c r="R20" s="62">
        <f>IF(SUM('①労働時間入力表'!O100:O106)-TIME(20,0,0)-TIME(20,0,0)&gt;0,SUM('①労働時間入力表'!O100:O106)-TIME(20,0,0)-TIME(20,0,0),0)</f>
        <v>0</v>
      </c>
      <c r="S20" s="62">
        <f>IF(SUM('①労働時間入力表'!O107:O113)-TIME(20,0,0)-TIME(20,0,0)&gt;0,SUM('①労働時間入力表'!O107:O113)-TIME(20,0,0)-TIME(20,0,0),0)</f>
        <v>0</v>
      </c>
      <c r="T20" s="62">
        <f>IF(SUM('①労働時間入力表'!O114:O115)-IF(COUNTBLANK('①労働時間入力表'!O116:O120)&gt;1,"16:00",IF(COUNTBLANK('①労働時間入力表'!O116:O120)=1,"8:00",0))&lt;0,0,SUM('①労働時間入力表'!O114:O115)-IF(COUNTBLANK('①労働時間入力表'!O116:O120)&gt;1,"16:00",IF(COUNTBLANK('①労働時間入力表'!O116:O120)=1,"8:00",0)))</f>
        <v>0</v>
      </c>
      <c r="U20" s="62">
        <f t="shared" si="4"/>
        <v>0</v>
      </c>
      <c r="V20" s="62">
        <f>IF(SUM('①労働時間入力表'!O116:O122)-TIME(20,0,0)-TIME(20,0,0)&gt;0,SUM('①労働時間入力表'!O116:O122)-TIME(20,0,0)-TIME(20,0,0),0)</f>
        <v>0</v>
      </c>
      <c r="W20" s="62">
        <f>IF(SUM('①労働時間入力表'!O123:O129)-TIME(20,0,0)-TIME(20,0,0)&gt;0,SUM('①労働時間入力表'!O123:O129)-TIME(20,0,0)-TIME(20,0,0),0)</f>
        <v>0</v>
      </c>
      <c r="X20" s="62">
        <f>IF(SUM('①労働時間入力表'!O130:O136)-TIME(20,0,0)-TIME(20,0,0)&gt;0,SUM('①労働時間入力表'!O130:O136)-TIME(20,0,0)-TIME(20,0,0),0)</f>
        <v>0</v>
      </c>
      <c r="Y20" s="62">
        <f>IF(SUM('①労働時間入力表'!O137:O143)-TIME(20,0,0)-TIME(20,0,0)&gt;0,SUM('①労働時間入力表'!O137:O143)-TIME(20,0,0)-TIME(20,0,0),0)</f>
        <v>0</v>
      </c>
      <c r="Z20" s="62">
        <f>IF(SUM('①労働時間入力表'!O144:O145)-IF(COUNTBLANK('①労働時間入力表'!O146:O150)&gt;1,"16:00",IF(COUNTBLANK('①労働時間入力表'!O146:O150)=1,"8:00",0))&lt;0,0,SUM('①労働時間入力表'!O144:O145)-IF(COUNTBLANK('①労働時間入力表'!O146:O150)&gt;1,"16:00",IF(COUNTBLANK('①労働時間入力表'!O146:O150)=1,"8:00",0)))</f>
        <v>0</v>
      </c>
      <c r="AA20" s="62">
        <f t="shared" si="5"/>
        <v>0</v>
      </c>
      <c r="AB20" s="62">
        <f>IF(SUM('①労働時間入力表'!O146:O152)-TIME(20,0,0)-TIME(20,0,0)&gt;0,SUM('①労働時間入力表'!O146:O152)-TIME(20,0,0)-TIME(20,0,0),0)</f>
        <v>0</v>
      </c>
      <c r="AC20" s="62">
        <f>IF(SUM('①労働時間入力表'!O153:O159)-TIME(20,0,0)-TIME(20,0,0)&gt;0,SUM('①労働時間入力表'!O153:O159)-TIME(20,0,0)-TIME(20,0,0),0)</f>
        <v>0</v>
      </c>
      <c r="AD20" s="62">
        <f>IF(SUM('①労働時間入力表'!O160:O166)-TIME(20,0,0)-TIME(20,0,0)&gt;0,SUM('①労働時間入力表'!O160:O166)-TIME(20,0,0)-TIME(20,0,0),0)</f>
        <v>0</v>
      </c>
      <c r="AE20" s="62">
        <f>IF(SUM('①労働時間入力表'!O167:O173)-TIME(20,0,0)-TIME(20,0,0)&gt;0,SUM('①労働時間入力表'!O167:O173)-TIME(20,0,0)-TIME(20,0,0),0)</f>
        <v>0</v>
      </c>
      <c r="AF20" s="62">
        <f>IF(SUM('①労働時間入力表'!O174:O175)-IF(COUNTBLANK('①労働時間入力表'!O176:O180)&gt;1,"16:00",IF(COUNTBLANK('①労働時間入力表'!O176:O180)=1,"8:00",0))&lt;0,0,SUM('①労働時間入力表'!O174:O175)-IF(COUNTBLANK('①労働時間入力表'!O176:O180)&gt;1,"16:00",IF(COUNTBLANK('①労働時間入力表'!O176:O180)=1,"8:00",0)))</f>
        <v>0</v>
      </c>
      <c r="AG20" s="62">
        <f t="shared" si="6"/>
        <v>0</v>
      </c>
      <c r="AH20" s="62">
        <f>IF(SUM('①労働時間入力表'!O176:O182)-TIME(20,0,0)-TIME(20,0,0)&gt;0,SUM('①労働時間入力表'!O176:O182)-TIME(20,0,0)-TIME(20,0,0),0)</f>
        <v>0</v>
      </c>
      <c r="AI20" s="62">
        <f>IF(SUM('①労働時間入力表'!O183:O189)-TIME(20,0,0)-TIME(20,0,0)&gt;0,SUM('①労働時間入力表'!O183:O189)-TIME(20,0,0)-TIME(20,0,0),0)</f>
        <v>0</v>
      </c>
      <c r="AJ20" s="62">
        <f>IF(SUM('①労働時間入力表'!O190:O196)-TIME(20,0,0)-TIME(20,0,0)&gt;0,SUM('①労働時間入力表'!O190:O196)-TIME(20,0,0)-TIME(20,0,0),0)</f>
        <v>0</v>
      </c>
      <c r="AK20" s="62">
        <f>IF(SUM('①労働時間入力表'!O197:O203)-TIME(20,0,0)-TIME(20,0,0)&gt;0,SUM('①労働時間入力表'!O197:O203)-TIME(20,0,0)-TIME(20,0,0),0)</f>
        <v>0</v>
      </c>
      <c r="AL20" s="62">
        <f>IF(SUM('①労働時間入力表'!O204:O205)-IF(COUNTBLANK('①労働時間入力表'!O206:O210)&gt;1,"16:00",IF(COUNTBLANK('①労働時間入力表'!O206:O210)=1,"8:00",0))&lt;0,0,SUM('①労働時間入力表'!O204:O205)-IF(COUNTBLANK('①労働時間入力表'!O206:O210)&gt;1,"16:00",IF(COUNTBLANK('①労働時間入力表'!O206:O210)=1,"8:00",0)))</f>
        <v>0</v>
      </c>
    </row>
    <row r="21" spans="1:38" ht="22.5" customHeight="1">
      <c r="A21" s="99">
        <f>IF(A20="","",IF(AND('①労働時間入力表'!$I$2&gt;=1,'①労働時間入力表'!$I$2&lt;=31),"",IF(AND('①労働時間入力表'!$I$2="中旬",DAY(A20-1)&lt;=10),"",IF(AND('①労働時間入力表'!$I$2="下旬",DAY(A20-1)&lt;=20),"",IF(MONTH(A20-1)&lt;&gt;MONTH(A20),"",A20-1)))))</f>
        <v>40889</v>
      </c>
      <c r="B21" s="62">
        <f t="shared" si="0"/>
        <v>0</v>
      </c>
      <c r="C21" s="62">
        <f t="shared" si="1"/>
        <v>0</v>
      </c>
      <c r="D21" s="62">
        <f>IF(SUM('①労働時間入力表'!O27:O33)-TIME(20,0,0)-TIME(20,0,0)&gt;0,SUM('①労働時間入力表'!O27:O33)-TIME(20,0,0)-TIME(20,0,0),0)</f>
        <v>0</v>
      </c>
      <c r="E21" s="62">
        <f>IF(SUM('①労働時間入力表'!O34:O40)-TIME(20,0,0)-TIME(20,0,0)&gt;0,SUM('①労働時間入力表'!O34:O40)-TIME(20,0,0)-TIME(20,0,0),0)</f>
        <v>0</v>
      </c>
      <c r="F21" s="62">
        <f>IF(SUM('①労働時間入力表'!O41:O47)-TIME(20,0,0)-TIME(20,0,0)&gt;0,SUM('①労働時間入力表'!O41:O47)-TIME(20,0,0)-TIME(20,0,0),0)</f>
        <v>0</v>
      </c>
      <c r="G21" s="62">
        <f>IF(SUM('①労働時間入力表'!O48:O54)-TIME(20,0,0)-TIME(20,0,0)&gt;0,SUM('①労働時間入力表'!O48:O54)-TIME(20,0,0)-TIME(20,0,0),0)</f>
        <v>0</v>
      </c>
      <c r="H21" s="62">
        <f>IF(SUM('①労働時間入力表'!O55:O56)-IF(COUNTBLANK('①労働時間入力表'!O57:O61)&gt;1,"16:00",IF(COUNTBLANK('①労働時間入力表'!O57:O61)=1,"8:00",0))&lt;0,0,SUM('①労働時間入力表'!O55:O56)-IF(COUNTBLANK('①労働時間入力表'!O57:O61)&gt;1,"16:00",IF(COUNTBLANK('①労働時間入力表'!O57:O61)=1,"8:00",0)))</f>
        <v>0</v>
      </c>
      <c r="I21" s="62">
        <f t="shared" si="2"/>
        <v>0</v>
      </c>
      <c r="J21" s="62">
        <f>IF(SUM('①労働時間入力表'!O57:O63)-TIME(20,0,0)-TIME(20,0,0)&gt;0,SUM('①労働時間入力表'!O57:O63)-TIME(20,0,0)-TIME(20,0,0),0)</f>
        <v>0</v>
      </c>
      <c r="K21" s="62">
        <f>IF(SUM('①労働時間入力表'!O64:O70)-TIME(20,0,0)-TIME(20,0,0)&gt;0,SUM('①労働時間入力表'!O64:O70)-TIME(20,0,0)-TIME(20,0,0),0)</f>
        <v>0</v>
      </c>
      <c r="L21" s="62">
        <f>IF(SUM('①労働時間入力表'!O71:O77)-TIME(20,0,0)-TIME(20,0,0)&gt;0,SUM('①労働時間入力表'!O71:O77)-TIME(20,0,0)-TIME(20,0,0),0)</f>
        <v>0</v>
      </c>
      <c r="M21" s="62">
        <f>IF(SUM('①労働時間入力表'!O78:O84)-TIME(20,0,0)-TIME(20,0,0)&gt;0,SUM('①労働時間入力表'!O78:O84)-TIME(20,0,0)-TIME(20,0,0),0)</f>
        <v>0</v>
      </c>
      <c r="N21" s="62">
        <f>IF(SUM('①労働時間入力表'!O85:O86)-IF(COUNTBLANK('①労働時間入力表'!O87:O91)&gt;1,"16:00",IF(COUNTBLANK('①労働時間入力表'!O87:O91)=1,"8:00",0))&lt;0,0,SUM('①労働時間入力表'!O85:O86)-IF(COUNTBLANK('①労働時間入力表'!O87:O91)&gt;1,"16:00",IF(COUNTBLANK('①労働時間入力表'!O87:O91)=1,"8:00",0)))</f>
        <v>0</v>
      </c>
      <c r="O21" s="62">
        <f t="shared" si="3"/>
        <v>0</v>
      </c>
      <c r="P21" s="62">
        <f>IF(SUM('①労働時間入力表'!O87:O93)-TIME(20,0,0)-TIME(20,0,0)&gt;0,SUM('①労働時間入力表'!O87:O93)-TIME(20,0,0)-TIME(20,0,0),0)</f>
        <v>0</v>
      </c>
      <c r="Q21" s="62">
        <f>IF(SUM('①労働時間入力表'!O94:O100)-TIME(20,0,0)-TIME(20,0,0)&gt;0,SUM('①労働時間入力表'!O94:O100)-TIME(20,0,0)-TIME(20,0,0),0)</f>
        <v>0</v>
      </c>
      <c r="R21" s="62">
        <f>IF(SUM('①労働時間入力表'!O101:O107)-TIME(20,0,0)-TIME(20,0,0)&gt;0,SUM('①労働時間入力表'!O101:O107)-TIME(20,0,0)-TIME(20,0,0),0)</f>
        <v>0</v>
      </c>
      <c r="S21" s="62">
        <f>IF(SUM('①労働時間入力表'!O108:O114)-TIME(20,0,0)-TIME(20,0,0)&gt;0,SUM('①労働時間入力表'!O108:O114)-TIME(20,0,0)-TIME(20,0,0),0)</f>
        <v>0</v>
      </c>
      <c r="T21" s="62">
        <f>IF(SUM('①労働時間入力表'!O115:O116)-IF(COUNTBLANK('①労働時間入力表'!O117:O121)&gt;1,"16:00",IF(COUNTBLANK('①労働時間入力表'!O117:O121)=1,"8:00",0))&lt;0,0,SUM('①労働時間入力表'!O115:O116)-IF(COUNTBLANK('①労働時間入力表'!O117:O121)&gt;1,"16:00",IF(COUNTBLANK('①労働時間入力表'!O117:O121)=1,"8:00",0)))</f>
        <v>0</v>
      </c>
      <c r="U21" s="62">
        <f t="shared" si="4"/>
        <v>0</v>
      </c>
      <c r="V21" s="62">
        <f>IF(SUM('①労働時間入力表'!O117:O123)-TIME(20,0,0)-TIME(20,0,0)&gt;0,SUM('①労働時間入力表'!O117:O123)-TIME(20,0,0)-TIME(20,0,0),0)</f>
        <v>0</v>
      </c>
      <c r="W21" s="62">
        <f>IF(SUM('①労働時間入力表'!O124:O130)-TIME(20,0,0)-TIME(20,0,0)&gt;0,SUM('①労働時間入力表'!O124:O130)-TIME(20,0,0)-TIME(20,0,0),0)</f>
        <v>0</v>
      </c>
      <c r="X21" s="62">
        <f>IF(SUM('①労働時間入力表'!O131:O137)-TIME(20,0,0)-TIME(20,0,0)&gt;0,SUM('①労働時間入力表'!O131:O137)-TIME(20,0,0)-TIME(20,0,0),0)</f>
        <v>0</v>
      </c>
      <c r="Y21" s="62">
        <f>IF(SUM('①労働時間入力表'!O138:O144)-TIME(20,0,0)-TIME(20,0,0)&gt;0,SUM('①労働時間入力表'!O138:O144)-TIME(20,0,0)-TIME(20,0,0),0)</f>
        <v>0</v>
      </c>
      <c r="Z21" s="62">
        <f>IF(SUM('①労働時間入力表'!O145:O146)-IF(COUNTBLANK('①労働時間入力表'!O147:O151)&gt;1,"16:00",IF(COUNTBLANK('①労働時間入力表'!O147:O151)=1,"8:00",0))&lt;0,0,SUM('①労働時間入力表'!O145:O146)-IF(COUNTBLANK('①労働時間入力表'!O147:O151)&gt;1,"16:00",IF(COUNTBLANK('①労働時間入力表'!O147:O151)=1,"8:00",0)))</f>
        <v>0</v>
      </c>
      <c r="AA21" s="62">
        <f t="shared" si="5"/>
        <v>0</v>
      </c>
      <c r="AB21" s="62">
        <f>IF(SUM('①労働時間入力表'!O147:O153)-TIME(20,0,0)-TIME(20,0,0)&gt;0,SUM('①労働時間入力表'!O147:O153)-TIME(20,0,0)-TIME(20,0,0),0)</f>
        <v>0</v>
      </c>
      <c r="AC21" s="62">
        <f>IF(SUM('①労働時間入力表'!O154:O160)-TIME(20,0,0)-TIME(20,0,0)&gt;0,SUM('①労働時間入力表'!O154:O160)-TIME(20,0,0)-TIME(20,0,0),0)</f>
        <v>0</v>
      </c>
      <c r="AD21" s="62">
        <f>IF(SUM('①労働時間入力表'!O161:O167)-TIME(20,0,0)-TIME(20,0,0)&gt;0,SUM('①労働時間入力表'!O161:O167)-TIME(20,0,0)-TIME(20,0,0),0)</f>
        <v>0</v>
      </c>
      <c r="AE21" s="62">
        <f>IF(SUM('①労働時間入力表'!O168:O174)-TIME(20,0,0)-TIME(20,0,0)&gt;0,SUM('①労働時間入力表'!O168:O174)-TIME(20,0,0)-TIME(20,0,0),0)</f>
        <v>0</v>
      </c>
      <c r="AF21" s="62">
        <f>IF(SUM('①労働時間入力表'!O175:O176)-IF(COUNTBLANK('①労働時間入力表'!O177:O181)&gt;1,"16:00",IF(COUNTBLANK('①労働時間入力表'!O177:O181)=1,"8:00",0))&lt;0,0,SUM('①労働時間入力表'!O175:O176)-IF(COUNTBLANK('①労働時間入力表'!O177:O181)&gt;1,"16:00",IF(COUNTBLANK('①労働時間入力表'!O177:O181)=1,"8:00",0)))</f>
        <v>0</v>
      </c>
      <c r="AG21" s="62">
        <f t="shared" si="6"/>
        <v>0</v>
      </c>
      <c r="AH21" s="62">
        <f>IF(SUM('①労働時間入力表'!O177:O183)-TIME(20,0,0)-TIME(20,0,0)&gt;0,SUM('①労働時間入力表'!O177:O183)-TIME(20,0,0)-TIME(20,0,0),0)</f>
        <v>0</v>
      </c>
      <c r="AI21" s="62">
        <f>IF(SUM('①労働時間入力表'!O184:O190)-TIME(20,0,0)-TIME(20,0,0)&gt;0,SUM('①労働時間入力表'!O184:O190)-TIME(20,0,0)-TIME(20,0,0),0)</f>
        <v>0</v>
      </c>
      <c r="AJ21" s="62">
        <f>IF(SUM('①労働時間入力表'!O191:O197)-TIME(20,0,0)-TIME(20,0,0)&gt;0,SUM('①労働時間入力表'!O191:O197)-TIME(20,0,0)-TIME(20,0,0),0)</f>
        <v>0</v>
      </c>
      <c r="AK21" s="62">
        <f>IF(SUM('①労働時間入力表'!O198:O204)-TIME(20,0,0)-TIME(20,0,0)&gt;0,SUM('①労働時間入力表'!O198:O204)-TIME(20,0,0)-TIME(20,0,0),0)</f>
        <v>0</v>
      </c>
      <c r="AL21" s="62">
        <f>IF(SUM('①労働時間入力表'!O205:O206)-IF(COUNTBLANK('①労働時間入力表'!O207:O211)&gt;1,"16:00",IF(COUNTBLANK('①労働時間入力表'!O207:O211)=1,"8:00",0))&lt;0,0,SUM('①労働時間入力表'!O205:O206)-IF(COUNTBLANK('①労働時間入力表'!O207:O211)&gt;1,"16:00",IF(COUNTBLANK('①労働時間入力表'!O207:O211)=1,"8:00",0)))</f>
        <v>0</v>
      </c>
    </row>
    <row r="22" spans="1:38" ht="22.5" customHeight="1">
      <c r="A22" s="99">
        <f>IF(A21="","",IF(AND('①労働時間入力表'!$I$2&gt;=1,'①労働時間入力表'!$I$2&lt;=31),"",IF(AND('①労働時間入力表'!$I$2="中旬",DAY(A21-1)&lt;=10),"",IF(AND('①労働時間入力表'!$I$2="下旬",DAY(A21-1)&lt;=20),"",IF(MONTH(A21-1)&lt;&gt;MONTH(A21),"",A21-1)))))</f>
        <v>40888</v>
      </c>
      <c r="B22" s="62">
        <f t="shared" si="0"/>
        <v>0</v>
      </c>
      <c r="C22" s="62">
        <f t="shared" si="1"/>
        <v>0</v>
      </c>
      <c r="D22" s="62">
        <f>IF(SUM('①労働時間入力表'!O28:O34)-TIME(20,0,0)-TIME(20,0,0)&gt;0,SUM('①労働時間入力表'!O28:O34)-TIME(20,0,0)-TIME(20,0,0),0)</f>
        <v>0</v>
      </c>
      <c r="E22" s="62">
        <f>IF(SUM('①労働時間入力表'!O35:O41)-TIME(20,0,0)-TIME(20,0,0)&gt;0,SUM('①労働時間入力表'!O35:O41)-TIME(20,0,0)-TIME(20,0,0),0)</f>
        <v>0</v>
      </c>
      <c r="F22" s="62">
        <f>IF(SUM('①労働時間入力表'!O42:O48)-TIME(20,0,0)-TIME(20,0,0)&gt;0,SUM('①労働時間入力表'!O42:O48)-TIME(20,0,0)-TIME(20,0,0),0)</f>
        <v>0</v>
      </c>
      <c r="G22" s="62">
        <f>IF(SUM('①労働時間入力表'!O49:O55)-TIME(20,0,0)-TIME(20,0,0)&gt;0,SUM('①労働時間入力表'!O49:O55)-TIME(20,0,0)-TIME(20,0,0),0)</f>
        <v>0</v>
      </c>
      <c r="H22" s="62">
        <f>IF(SUM('①労働時間入力表'!O56:O57)-IF(COUNTBLANK('①労働時間入力表'!O58:O62)&gt;1,"16:00",IF(COUNTBLANK('①労働時間入力表'!O58:O62)=1,"8:00",0))&lt;0,0,SUM('①労働時間入力表'!O56:O57)-IF(COUNTBLANK('①労働時間入力表'!O58:O62)&gt;1,"16:00",IF(COUNTBLANK('①労働時間入力表'!O58:O62)=1,"8:00",0)))</f>
        <v>0</v>
      </c>
      <c r="I22" s="62">
        <f t="shared" si="2"/>
        <v>0</v>
      </c>
      <c r="J22" s="62">
        <f>IF(SUM('①労働時間入力表'!O58:O64)-TIME(20,0,0)-TIME(20,0,0)&gt;0,SUM('①労働時間入力表'!O58:O64)-TIME(20,0,0)-TIME(20,0,0),0)</f>
        <v>0</v>
      </c>
      <c r="K22" s="62">
        <f>IF(SUM('①労働時間入力表'!O65:O71)-TIME(20,0,0)-TIME(20,0,0)&gt;0,SUM('①労働時間入力表'!O65:O71)-TIME(20,0,0)-TIME(20,0,0),0)</f>
        <v>0</v>
      </c>
      <c r="L22" s="62">
        <f>IF(SUM('①労働時間入力表'!O72:O78)-TIME(20,0,0)-TIME(20,0,0)&gt;0,SUM('①労働時間入力表'!O72:O78)-TIME(20,0,0)-TIME(20,0,0),0)</f>
        <v>0</v>
      </c>
      <c r="M22" s="62">
        <f>IF(SUM('①労働時間入力表'!O79:O85)-TIME(20,0,0)-TIME(20,0,0)&gt;0,SUM('①労働時間入力表'!O79:O85)-TIME(20,0,0)-TIME(20,0,0),0)</f>
        <v>0</v>
      </c>
      <c r="N22" s="62">
        <f>IF(SUM('①労働時間入力表'!O86:O87)-IF(COUNTBLANK('①労働時間入力表'!O88:O92)&gt;1,"16:00",IF(COUNTBLANK('①労働時間入力表'!O88:O92)=1,"8:00",0))&lt;0,0,SUM('①労働時間入力表'!O86:O87)-IF(COUNTBLANK('①労働時間入力表'!O88:O92)&gt;1,"16:00",IF(COUNTBLANK('①労働時間入力表'!O88:O92)=1,"8:00",0)))</f>
        <v>0</v>
      </c>
      <c r="O22" s="62">
        <f t="shared" si="3"/>
        <v>0</v>
      </c>
      <c r="P22" s="62">
        <f>IF(SUM('①労働時間入力表'!O88:O94)-TIME(20,0,0)-TIME(20,0,0)&gt;0,SUM('①労働時間入力表'!O88:O94)-TIME(20,0,0)-TIME(20,0,0),0)</f>
        <v>0</v>
      </c>
      <c r="Q22" s="62">
        <f>IF(SUM('①労働時間入力表'!O95:O101)-TIME(20,0,0)-TIME(20,0,0)&gt;0,SUM('①労働時間入力表'!O95:O101)-TIME(20,0,0)-TIME(20,0,0),0)</f>
        <v>0</v>
      </c>
      <c r="R22" s="62">
        <f>IF(SUM('①労働時間入力表'!O102:O108)-TIME(20,0,0)-TIME(20,0,0)&gt;0,SUM('①労働時間入力表'!O102:O108)-TIME(20,0,0)-TIME(20,0,0),0)</f>
        <v>0</v>
      </c>
      <c r="S22" s="62">
        <f>IF(SUM('①労働時間入力表'!O109:O115)-TIME(20,0,0)-TIME(20,0,0)&gt;0,SUM('①労働時間入力表'!O109:O115)-TIME(20,0,0)-TIME(20,0,0),0)</f>
        <v>0</v>
      </c>
      <c r="T22" s="62">
        <f>IF(SUM('①労働時間入力表'!O116:O117)-IF(COUNTBLANK('①労働時間入力表'!O118:O122)&gt;1,"16:00",IF(COUNTBLANK('①労働時間入力表'!O118:O122)=1,"8:00",0))&lt;0,0,SUM('①労働時間入力表'!O116:O117)-IF(COUNTBLANK('①労働時間入力表'!O118:O122)&gt;1,"16:00",IF(COUNTBLANK('①労働時間入力表'!O118:O122)=1,"8:00",0)))</f>
        <v>0</v>
      </c>
      <c r="U22" s="62">
        <f t="shared" si="4"/>
        <v>0</v>
      </c>
      <c r="V22" s="62">
        <f>IF(SUM('①労働時間入力表'!O118:O124)-TIME(20,0,0)-TIME(20,0,0)&gt;0,SUM('①労働時間入力表'!O118:O124)-TIME(20,0,0)-TIME(20,0,0),0)</f>
        <v>0</v>
      </c>
      <c r="W22" s="62">
        <f>IF(SUM('①労働時間入力表'!O125:O131)-TIME(20,0,0)-TIME(20,0,0)&gt;0,SUM('①労働時間入力表'!O125:O131)-TIME(20,0,0)-TIME(20,0,0),0)</f>
        <v>0</v>
      </c>
      <c r="X22" s="62">
        <f>IF(SUM('①労働時間入力表'!O132:O138)-TIME(20,0,0)-TIME(20,0,0)&gt;0,SUM('①労働時間入力表'!O132:O138)-TIME(20,0,0)-TIME(20,0,0),0)</f>
        <v>0</v>
      </c>
      <c r="Y22" s="62">
        <f>IF(SUM('①労働時間入力表'!O139:O145)-TIME(20,0,0)-TIME(20,0,0)&gt;0,SUM('①労働時間入力表'!O139:O145)-TIME(20,0,0)-TIME(20,0,0),0)</f>
        <v>0</v>
      </c>
      <c r="Z22" s="62">
        <f>IF(SUM('①労働時間入力表'!O146:O147)-IF(COUNTBLANK('①労働時間入力表'!O148:O152)&gt;1,"16:00",IF(COUNTBLANK('①労働時間入力表'!O148:O152)=1,"8:00",0))&lt;0,0,SUM('①労働時間入力表'!O146:O147)-IF(COUNTBLANK('①労働時間入力表'!O148:O152)&gt;1,"16:00",IF(COUNTBLANK('①労働時間入力表'!O148:O152)=1,"8:00",0)))</f>
        <v>0</v>
      </c>
      <c r="AA22" s="62">
        <f t="shared" si="5"/>
        <v>0</v>
      </c>
      <c r="AB22" s="62">
        <f>IF(SUM('①労働時間入力表'!O148:O154)-TIME(20,0,0)-TIME(20,0,0)&gt;0,SUM('①労働時間入力表'!O148:O154)-TIME(20,0,0)-TIME(20,0,0),0)</f>
        <v>0</v>
      </c>
      <c r="AC22" s="62">
        <f>IF(SUM('①労働時間入力表'!O155:O161)-TIME(20,0,0)-TIME(20,0,0)&gt;0,SUM('①労働時間入力表'!O155:O161)-TIME(20,0,0)-TIME(20,0,0),0)</f>
        <v>0</v>
      </c>
      <c r="AD22" s="62">
        <f>IF(SUM('①労働時間入力表'!O162:O168)-TIME(20,0,0)-TIME(20,0,0)&gt;0,SUM('①労働時間入力表'!O162:O168)-TIME(20,0,0)-TIME(20,0,0),0)</f>
        <v>0</v>
      </c>
      <c r="AE22" s="62">
        <f>IF(SUM('①労働時間入力表'!O169:O175)-TIME(20,0,0)-TIME(20,0,0)&gt;0,SUM('①労働時間入力表'!O169:O175)-TIME(20,0,0)-TIME(20,0,0),0)</f>
        <v>0</v>
      </c>
      <c r="AF22" s="62">
        <f>IF(SUM('①労働時間入力表'!O176:O177)-IF(COUNTBLANK('①労働時間入力表'!O178:O182)&gt;1,"16:00",IF(COUNTBLANK('①労働時間入力表'!O178:O182)=1,"8:00",0))&lt;0,0,SUM('①労働時間入力表'!O176:O177)-IF(COUNTBLANK('①労働時間入力表'!O178:O182)&gt;1,"16:00",IF(COUNTBLANK('①労働時間入力表'!O178:O182)=1,"8:00",0)))</f>
        <v>0</v>
      </c>
      <c r="AG22" s="62">
        <f t="shared" si="6"/>
        <v>0</v>
      </c>
      <c r="AH22" s="62">
        <f>IF(SUM('①労働時間入力表'!O178:O184)-TIME(20,0,0)-TIME(20,0,0)&gt;0,SUM('①労働時間入力表'!O178:O184)-TIME(20,0,0)-TIME(20,0,0),0)</f>
        <v>0</v>
      </c>
      <c r="AI22" s="62">
        <f>IF(SUM('①労働時間入力表'!O185:O191)-TIME(20,0,0)-TIME(20,0,0)&gt;0,SUM('①労働時間入力表'!O185:O191)-TIME(20,0,0)-TIME(20,0,0),0)</f>
        <v>0</v>
      </c>
      <c r="AJ22" s="62">
        <f>IF(SUM('①労働時間入力表'!O192:O198)-TIME(20,0,0)-TIME(20,0,0)&gt;0,SUM('①労働時間入力表'!O192:O198)-TIME(20,0,0)-TIME(20,0,0),0)</f>
        <v>0</v>
      </c>
      <c r="AK22" s="62">
        <f>IF(SUM('①労働時間入力表'!O199:O205)-TIME(20,0,0)-TIME(20,0,0)&gt;0,SUM('①労働時間入力表'!O199:O205)-TIME(20,0,0)-TIME(20,0,0),0)</f>
        <v>0</v>
      </c>
      <c r="AL22" s="62">
        <f>IF(SUM('①労働時間入力表'!O206:O207)-IF(COUNTBLANK('①労働時間入力表'!O208:O212)&gt;1,"16:00",IF(COUNTBLANK('①労働時間入力表'!O208:O212)=1,"8:00",0))&lt;0,0,SUM('①労働時間入力表'!O206:O207)-IF(COUNTBLANK('①労働時間入力表'!O208:O212)&gt;1,"16:00",IF(COUNTBLANK('①労働時間入力表'!O208:O212)=1,"8:00",0)))</f>
        <v>0</v>
      </c>
    </row>
    <row r="23" spans="1:38" ht="22.5" customHeight="1">
      <c r="A23" s="99">
        <f>IF(A22="","",IF(AND('①労働時間入力表'!$I$2&gt;=1,'①労働時間入力表'!$I$2&lt;=31),"",IF(AND('①労働時間入力表'!$I$2="中旬",DAY(A22-1)&lt;=10),"",IF(AND('①労働時間入力表'!$I$2="下旬",DAY(A22-1)&lt;=20),"",IF(MONTH(A22-1)&lt;&gt;MONTH(A22),"",A22-1)))))</f>
        <v>40887</v>
      </c>
      <c r="B23" s="62">
        <f t="shared" si="0"/>
        <v>0</v>
      </c>
      <c r="C23" s="62">
        <f t="shared" si="1"/>
        <v>0</v>
      </c>
      <c r="D23" s="62">
        <f>IF(SUM('①労働時間入力表'!O29:O35)-TIME(20,0,0)-TIME(20,0,0)&gt;0,SUM('①労働時間入力表'!O29:O35)-TIME(20,0,0)-TIME(20,0,0),0)</f>
        <v>0</v>
      </c>
      <c r="E23" s="62">
        <f>IF(SUM('①労働時間入力表'!O36:O42)-TIME(20,0,0)-TIME(20,0,0)&gt;0,SUM('①労働時間入力表'!O36:O42)-TIME(20,0,0)-TIME(20,0,0),0)</f>
        <v>0</v>
      </c>
      <c r="F23" s="62">
        <f>IF(SUM('①労働時間入力表'!O43:O49)-TIME(20,0,0)-TIME(20,0,0)&gt;0,SUM('①労働時間入力表'!O43:O49)-TIME(20,0,0)-TIME(20,0,0),0)</f>
        <v>0</v>
      </c>
      <c r="G23" s="62">
        <f>IF(SUM('①労働時間入力表'!O50:O56)-TIME(20,0,0)-TIME(20,0,0)&gt;0,SUM('①労働時間入力表'!O50:O56)-TIME(20,0,0)-TIME(20,0,0),0)</f>
        <v>0</v>
      </c>
      <c r="H23" s="62">
        <f>IF(SUM('①労働時間入力表'!O57:O58)-IF(COUNTBLANK('①労働時間入力表'!O59:O63)&gt;1,"16:00",IF(COUNTBLANK('①労働時間入力表'!O59:O63)=1,"8:00",0))&lt;0,0,SUM('①労働時間入力表'!O57:O58)-IF(COUNTBLANK('①労働時間入力表'!O59:O63)&gt;1,"16:00",IF(COUNTBLANK('①労働時間入力表'!O59:O63)=1,"8:00",0)))</f>
        <v>0</v>
      </c>
      <c r="I23" s="62">
        <f t="shared" si="2"/>
        <v>0</v>
      </c>
      <c r="J23" s="62">
        <f>IF(SUM('①労働時間入力表'!O59:O65)-TIME(20,0,0)-TIME(20,0,0)&gt;0,SUM('①労働時間入力表'!O59:O65)-TIME(20,0,0)-TIME(20,0,0),0)</f>
        <v>0</v>
      </c>
      <c r="K23" s="62">
        <f>IF(SUM('①労働時間入力表'!O66:O72)-TIME(20,0,0)-TIME(20,0,0)&gt;0,SUM('①労働時間入力表'!O66:O72)-TIME(20,0,0)-TIME(20,0,0),0)</f>
        <v>0</v>
      </c>
      <c r="L23" s="62">
        <f>IF(SUM('①労働時間入力表'!O73:O79)-TIME(20,0,0)-TIME(20,0,0)&gt;0,SUM('①労働時間入力表'!O73:O79)-TIME(20,0,0)-TIME(20,0,0),0)</f>
        <v>0</v>
      </c>
      <c r="M23" s="62">
        <f>IF(SUM('①労働時間入力表'!O80:O86)-TIME(20,0,0)-TIME(20,0,0)&gt;0,SUM('①労働時間入力表'!O80:O86)-TIME(20,0,0)-TIME(20,0,0),0)</f>
        <v>0</v>
      </c>
      <c r="N23" s="62">
        <f>IF(SUM('①労働時間入力表'!O87:O88)-IF(COUNTBLANK('①労働時間入力表'!O89:O93)&gt;1,"16:00",IF(COUNTBLANK('①労働時間入力表'!O89:O93)=1,"8:00",0))&lt;0,0,SUM('①労働時間入力表'!O87:O88)-IF(COUNTBLANK('①労働時間入力表'!O89:O93)&gt;1,"16:00",IF(COUNTBLANK('①労働時間入力表'!O89:O93)=1,"8:00",0)))</f>
        <v>0</v>
      </c>
      <c r="O23" s="62">
        <f t="shared" si="3"/>
        <v>0</v>
      </c>
      <c r="P23" s="62">
        <f>IF(SUM('①労働時間入力表'!O89:O95)-TIME(20,0,0)-TIME(20,0,0)&gt;0,SUM('①労働時間入力表'!O89:O95)-TIME(20,0,0)-TIME(20,0,0),0)</f>
        <v>0</v>
      </c>
      <c r="Q23" s="62">
        <f>IF(SUM('①労働時間入力表'!O96:O102)-TIME(20,0,0)-TIME(20,0,0)&gt;0,SUM('①労働時間入力表'!O96:O102)-TIME(20,0,0)-TIME(20,0,0),0)</f>
        <v>0</v>
      </c>
      <c r="R23" s="62">
        <f>IF(SUM('①労働時間入力表'!O103:O109)-TIME(20,0,0)-TIME(20,0,0)&gt;0,SUM('①労働時間入力表'!O103:O109)-TIME(20,0,0)-TIME(20,0,0),0)</f>
        <v>0</v>
      </c>
      <c r="S23" s="62">
        <f>IF(SUM('①労働時間入力表'!O110:O116)-TIME(20,0,0)-TIME(20,0,0)&gt;0,SUM('①労働時間入力表'!O110:O116)-TIME(20,0,0)-TIME(20,0,0),0)</f>
        <v>0</v>
      </c>
      <c r="T23" s="62">
        <f>IF(SUM('①労働時間入力表'!O117:O118)-IF(COUNTBLANK('①労働時間入力表'!O119:O123)&gt;1,"16:00",IF(COUNTBLANK('①労働時間入力表'!O119:O123)=1,"8:00",0))&lt;0,0,SUM('①労働時間入力表'!O117:O118)-IF(COUNTBLANK('①労働時間入力表'!O119:O123)&gt;1,"16:00",IF(COUNTBLANK('①労働時間入力表'!O119:O123)=1,"8:00",0)))</f>
        <v>0</v>
      </c>
      <c r="U23" s="62">
        <f t="shared" si="4"/>
        <v>0</v>
      </c>
      <c r="V23" s="62">
        <f>IF(SUM('①労働時間入力表'!O119:O125)-TIME(20,0,0)-TIME(20,0,0)&gt;0,SUM('①労働時間入力表'!O119:O125)-TIME(20,0,0)-TIME(20,0,0),0)</f>
        <v>0</v>
      </c>
      <c r="W23" s="62">
        <f>IF(SUM('①労働時間入力表'!O126:O132)-TIME(20,0,0)-TIME(20,0,0)&gt;0,SUM('①労働時間入力表'!O126:O132)-TIME(20,0,0)-TIME(20,0,0),0)</f>
        <v>0</v>
      </c>
      <c r="X23" s="62">
        <f>IF(SUM('①労働時間入力表'!O133:O139)-TIME(20,0,0)-TIME(20,0,0)&gt;0,SUM('①労働時間入力表'!O133:O139)-TIME(20,0,0)-TIME(20,0,0),0)</f>
        <v>0</v>
      </c>
      <c r="Y23" s="62">
        <f>IF(SUM('①労働時間入力表'!O140:O146)-TIME(20,0,0)-TIME(20,0,0)&gt;0,SUM('①労働時間入力表'!O140:O146)-TIME(20,0,0)-TIME(20,0,0),0)</f>
        <v>0</v>
      </c>
      <c r="Z23" s="62">
        <f>IF(SUM('①労働時間入力表'!O147:O148)-IF(COUNTBLANK('①労働時間入力表'!O149:O153)&gt;1,"16:00",IF(COUNTBLANK('①労働時間入力表'!O149:O153)=1,"8:00",0))&lt;0,0,SUM('①労働時間入力表'!O147:O148)-IF(COUNTBLANK('①労働時間入力表'!O149:O153)&gt;1,"16:00",IF(COUNTBLANK('①労働時間入力表'!O149:O153)=1,"8:00",0)))</f>
        <v>0</v>
      </c>
      <c r="AA23" s="62">
        <f t="shared" si="5"/>
        <v>0</v>
      </c>
      <c r="AB23" s="62">
        <f>IF(SUM('①労働時間入力表'!O149:O155)-TIME(20,0,0)-TIME(20,0,0)&gt;0,SUM('①労働時間入力表'!O149:O155)-TIME(20,0,0)-TIME(20,0,0),0)</f>
        <v>0</v>
      </c>
      <c r="AC23" s="62">
        <f>IF(SUM('①労働時間入力表'!O156:O162)-TIME(20,0,0)-TIME(20,0,0)&gt;0,SUM('①労働時間入力表'!O156:O162)-TIME(20,0,0)-TIME(20,0,0),0)</f>
        <v>0</v>
      </c>
      <c r="AD23" s="62">
        <f>IF(SUM('①労働時間入力表'!O163:O169)-TIME(20,0,0)-TIME(20,0,0)&gt;0,SUM('①労働時間入力表'!O163:O169)-TIME(20,0,0)-TIME(20,0,0),0)</f>
        <v>0</v>
      </c>
      <c r="AE23" s="62">
        <f>IF(SUM('①労働時間入力表'!O170:O176)-TIME(20,0,0)-TIME(20,0,0)&gt;0,SUM('①労働時間入力表'!O170:O176)-TIME(20,0,0)-TIME(20,0,0),0)</f>
        <v>0</v>
      </c>
      <c r="AF23" s="62">
        <f>IF(SUM('①労働時間入力表'!O177:O178)-IF(COUNTBLANK('①労働時間入力表'!O179:O183)&gt;1,"16:00",IF(COUNTBLANK('①労働時間入力表'!O179:O183)=1,"8:00",0))&lt;0,0,SUM('①労働時間入力表'!O177:O178)-IF(COUNTBLANK('①労働時間入力表'!O179:O183)&gt;1,"16:00",IF(COUNTBLANK('①労働時間入力表'!O179:O183)=1,"8:00",0)))</f>
        <v>0</v>
      </c>
      <c r="AG23" s="62">
        <f t="shared" si="6"/>
        <v>0</v>
      </c>
      <c r="AH23" s="62">
        <f>IF(SUM('①労働時間入力表'!O179:O185)-TIME(20,0,0)-TIME(20,0,0)&gt;0,SUM('①労働時間入力表'!O179:O185)-TIME(20,0,0)-TIME(20,0,0),0)</f>
        <v>0</v>
      </c>
      <c r="AI23" s="62">
        <f>IF(SUM('①労働時間入力表'!O186:O192)-TIME(20,0,0)-TIME(20,0,0)&gt;0,SUM('①労働時間入力表'!O186:O192)-TIME(20,0,0)-TIME(20,0,0),0)</f>
        <v>0</v>
      </c>
      <c r="AJ23" s="62">
        <f>IF(SUM('①労働時間入力表'!O193:O199)-TIME(20,0,0)-TIME(20,0,0)&gt;0,SUM('①労働時間入力表'!O193:O199)-TIME(20,0,0)-TIME(20,0,0),0)</f>
        <v>0</v>
      </c>
      <c r="AK23" s="62">
        <f>IF(SUM('①労働時間入力表'!O200:O206)-TIME(20,0,0)-TIME(20,0,0)&gt;0,SUM('①労働時間入力表'!O200:O206)-TIME(20,0,0)-TIME(20,0,0),0)</f>
        <v>0</v>
      </c>
      <c r="AL23" s="62">
        <f>IF(SUM('①労働時間入力表'!O207:O208)-IF(COUNTBLANK('①労働時間入力表'!O209:O213)&gt;1,"16:00",IF(COUNTBLANK('①労働時間入力表'!O209:O213)=1,"8:00",0))&lt;0,0,SUM('①労働時間入力表'!O207:O208)-IF(COUNTBLANK('①労働時間入力表'!O209:O213)&gt;1,"16:00",IF(COUNTBLANK('①労働時間入力表'!O209:O213)=1,"8:00",0)))</f>
        <v>0</v>
      </c>
    </row>
    <row r="24" spans="1:38" ht="22.5" customHeight="1">
      <c r="A24" s="99">
        <f>IF(A23="","",IF(AND('①労働時間入力表'!$I$2&gt;=1,'①労働時間入力表'!$I$2&lt;=31),"",IF(AND('①労働時間入力表'!$I$2="中旬",DAY(A23-1)&lt;=10),"",IF(AND('①労働時間入力表'!$I$2="下旬",DAY(A23-1)&lt;=20),"",IF(MONTH(A23-1)&lt;&gt;MONTH(A23),"",A23-1)))))</f>
        <v>40886</v>
      </c>
      <c r="B24" s="62">
        <f t="shared" si="0"/>
        <v>0</v>
      </c>
      <c r="C24" s="62">
        <f t="shared" si="1"/>
        <v>0</v>
      </c>
      <c r="D24" s="62">
        <f>IF(SUM('①労働時間入力表'!O30:O36)-TIME(20,0,0)-TIME(20,0,0)&gt;0,SUM('①労働時間入力表'!O30:O36)-TIME(20,0,0)-TIME(20,0,0),0)</f>
        <v>0</v>
      </c>
      <c r="E24" s="62">
        <f>IF(SUM('①労働時間入力表'!O37:O43)-TIME(20,0,0)-TIME(20,0,0)&gt;0,SUM('①労働時間入力表'!O37:O43)-TIME(20,0,0)-TIME(20,0,0),0)</f>
        <v>0</v>
      </c>
      <c r="F24" s="62">
        <f>IF(SUM('①労働時間入力表'!O44:O50)-TIME(20,0,0)-TIME(20,0,0)&gt;0,SUM('①労働時間入力表'!O44:O50)-TIME(20,0,0)-TIME(20,0,0),0)</f>
        <v>0</v>
      </c>
      <c r="G24" s="62">
        <f>IF(SUM('①労働時間入力表'!O51:O57)-TIME(20,0,0)-TIME(20,0,0)&gt;0,SUM('①労働時間入力表'!O51:O57)-TIME(20,0,0)-TIME(20,0,0),0)</f>
        <v>0</v>
      </c>
      <c r="H24" s="62">
        <f>IF(SUM('①労働時間入力表'!O58:O59)-IF(COUNTBLANK('①労働時間入力表'!O60:O64)&gt;1,"16:00",IF(COUNTBLANK('①労働時間入力表'!O60:O64)=1,"8:00",0))&lt;0,0,SUM('①労働時間入力表'!O58:O59)-IF(COUNTBLANK('①労働時間入力表'!O60:O64)&gt;1,"16:00",IF(COUNTBLANK('①労働時間入力表'!O60:O64)=1,"8:00",0)))</f>
        <v>0</v>
      </c>
      <c r="I24" s="62">
        <f t="shared" si="2"/>
        <v>0</v>
      </c>
      <c r="J24" s="62">
        <f>IF(SUM('①労働時間入力表'!O60:O66)-TIME(20,0,0)-TIME(20,0,0)&gt;0,SUM('①労働時間入力表'!O60:O66)-TIME(20,0,0)-TIME(20,0,0),0)</f>
        <v>0</v>
      </c>
      <c r="K24" s="62">
        <f>IF(SUM('①労働時間入力表'!O67:O73)-TIME(20,0,0)-TIME(20,0,0)&gt;0,SUM('①労働時間入力表'!O67:O73)-TIME(20,0,0)-TIME(20,0,0),0)</f>
        <v>0</v>
      </c>
      <c r="L24" s="62">
        <f>IF(SUM('①労働時間入力表'!O74:O80)-TIME(20,0,0)-TIME(20,0,0)&gt;0,SUM('①労働時間入力表'!O74:O80)-TIME(20,0,0)-TIME(20,0,0),0)</f>
        <v>0</v>
      </c>
      <c r="M24" s="62">
        <f>IF(SUM('①労働時間入力表'!O81:O87)-TIME(20,0,0)-TIME(20,0,0)&gt;0,SUM('①労働時間入力表'!O81:O87)-TIME(20,0,0)-TIME(20,0,0),0)</f>
        <v>0</v>
      </c>
      <c r="N24" s="62">
        <f>IF(SUM('①労働時間入力表'!O88:O89)-IF(COUNTBLANK('①労働時間入力表'!O90:O94)&gt;1,"16:00",IF(COUNTBLANK('①労働時間入力表'!O90:O94)=1,"8:00",0))&lt;0,0,SUM('①労働時間入力表'!O88:O89)-IF(COUNTBLANK('①労働時間入力表'!O90:O94)&gt;1,"16:00",IF(COUNTBLANK('①労働時間入力表'!O90:O94)=1,"8:00",0)))</f>
        <v>0</v>
      </c>
      <c r="O24" s="62">
        <f t="shared" si="3"/>
        <v>0</v>
      </c>
      <c r="P24" s="62">
        <f>IF(SUM('①労働時間入力表'!O90:O96)-TIME(20,0,0)-TIME(20,0,0)&gt;0,SUM('①労働時間入力表'!O90:O96)-TIME(20,0,0)-TIME(20,0,0),0)</f>
        <v>0</v>
      </c>
      <c r="Q24" s="62">
        <f>IF(SUM('①労働時間入力表'!O97:O103)-TIME(20,0,0)-TIME(20,0,0)&gt;0,SUM('①労働時間入力表'!O97:O103)-TIME(20,0,0)-TIME(20,0,0),0)</f>
        <v>0</v>
      </c>
      <c r="R24" s="62">
        <f>IF(SUM('①労働時間入力表'!O104:O110)-TIME(20,0,0)-TIME(20,0,0)&gt;0,SUM('①労働時間入力表'!O104:O110)-TIME(20,0,0)-TIME(20,0,0),0)</f>
        <v>0</v>
      </c>
      <c r="S24" s="62">
        <f>IF(SUM('①労働時間入力表'!O111:O117)-TIME(20,0,0)-TIME(20,0,0)&gt;0,SUM('①労働時間入力表'!O111:O117)-TIME(20,0,0)-TIME(20,0,0),0)</f>
        <v>0</v>
      </c>
      <c r="T24" s="62">
        <f>IF(SUM('①労働時間入力表'!O118:O119)-IF(COUNTBLANK('①労働時間入力表'!O120:O124)&gt;1,"16:00",IF(COUNTBLANK('①労働時間入力表'!O120:O124)=1,"8:00",0))&lt;0,0,SUM('①労働時間入力表'!O118:O119)-IF(COUNTBLANK('①労働時間入力表'!O120:O124)&gt;1,"16:00",IF(COUNTBLANK('①労働時間入力表'!O120:O124)=1,"8:00",0)))</f>
        <v>0</v>
      </c>
      <c r="U24" s="62">
        <f t="shared" si="4"/>
        <v>0</v>
      </c>
      <c r="V24" s="62">
        <f>IF(SUM('①労働時間入力表'!O120:O126)-TIME(20,0,0)-TIME(20,0,0)&gt;0,SUM('①労働時間入力表'!O120:O126)-TIME(20,0,0)-TIME(20,0,0),0)</f>
        <v>0</v>
      </c>
      <c r="W24" s="62">
        <f>IF(SUM('①労働時間入力表'!O127:O133)-TIME(20,0,0)-TIME(20,0,0)&gt;0,SUM('①労働時間入力表'!O127:O133)-TIME(20,0,0)-TIME(20,0,0),0)</f>
        <v>0</v>
      </c>
      <c r="X24" s="62">
        <f>IF(SUM('①労働時間入力表'!O134:O140)-TIME(20,0,0)-TIME(20,0,0)&gt;0,SUM('①労働時間入力表'!O134:O140)-TIME(20,0,0)-TIME(20,0,0),0)</f>
        <v>0</v>
      </c>
      <c r="Y24" s="62">
        <f>IF(SUM('①労働時間入力表'!O141:O147)-TIME(20,0,0)-TIME(20,0,0)&gt;0,SUM('①労働時間入力表'!O141:O147)-TIME(20,0,0)-TIME(20,0,0),0)</f>
        <v>0</v>
      </c>
      <c r="Z24" s="62">
        <f>IF(SUM('①労働時間入力表'!O148:O149)-IF(COUNTBLANK('①労働時間入力表'!O150:O154)&gt;1,"16:00",IF(COUNTBLANK('①労働時間入力表'!O150:O154)=1,"8:00",0))&lt;0,0,SUM('①労働時間入力表'!O148:O149)-IF(COUNTBLANK('①労働時間入力表'!O150:O154)&gt;1,"16:00",IF(COUNTBLANK('①労働時間入力表'!O150:O154)=1,"8:00",0)))</f>
        <v>0</v>
      </c>
      <c r="AA24" s="62">
        <f t="shared" si="5"/>
        <v>0</v>
      </c>
      <c r="AB24" s="62">
        <f>IF(SUM('①労働時間入力表'!O150:O156)-TIME(20,0,0)-TIME(20,0,0)&gt;0,SUM('①労働時間入力表'!O150:O156)-TIME(20,0,0)-TIME(20,0,0),0)</f>
        <v>0</v>
      </c>
      <c r="AC24" s="62">
        <f>IF(SUM('①労働時間入力表'!O157:O163)-TIME(20,0,0)-TIME(20,0,0)&gt;0,SUM('①労働時間入力表'!O157:O163)-TIME(20,0,0)-TIME(20,0,0),0)</f>
        <v>0</v>
      </c>
      <c r="AD24" s="62">
        <f>IF(SUM('①労働時間入力表'!O164:O170)-TIME(20,0,0)-TIME(20,0,0)&gt;0,SUM('①労働時間入力表'!O164:O170)-TIME(20,0,0)-TIME(20,0,0),0)</f>
        <v>0</v>
      </c>
      <c r="AE24" s="62">
        <f>IF(SUM('①労働時間入力表'!O171:O177)-TIME(20,0,0)-TIME(20,0,0)&gt;0,SUM('①労働時間入力表'!O171:O177)-TIME(20,0,0)-TIME(20,0,0),0)</f>
        <v>0</v>
      </c>
      <c r="AF24" s="62">
        <f>IF(SUM('①労働時間入力表'!O178:O179)-IF(COUNTBLANK('①労働時間入力表'!O180:O184)&gt;1,"16:00",IF(COUNTBLANK('①労働時間入力表'!O180:O184)=1,"8:00",0))&lt;0,0,SUM('①労働時間入力表'!O178:O179)-IF(COUNTBLANK('①労働時間入力表'!O180:O184)&gt;1,"16:00",IF(COUNTBLANK('①労働時間入力表'!O180:O184)=1,"8:00",0)))</f>
        <v>0</v>
      </c>
      <c r="AG24" s="62">
        <f t="shared" si="6"/>
        <v>0</v>
      </c>
      <c r="AH24" s="62">
        <f>IF(SUM('①労働時間入力表'!O180:O186)-TIME(20,0,0)-TIME(20,0,0)&gt;0,SUM('①労働時間入力表'!O180:O186)-TIME(20,0,0)-TIME(20,0,0),0)</f>
        <v>0</v>
      </c>
      <c r="AI24" s="62">
        <f>IF(SUM('①労働時間入力表'!O187:O193)-TIME(20,0,0)-TIME(20,0,0)&gt;0,SUM('①労働時間入力表'!O187:O193)-TIME(20,0,0)-TIME(20,0,0),0)</f>
        <v>0</v>
      </c>
      <c r="AJ24" s="62">
        <f>IF(SUM('①労働時間入力表'!O194:O200)-TIME(20,0,0)-TIME(20,0,0)&gt;0,SUM('①労働時間入力表'!O194:O200)-TIME(20,0,0)-TIME(20,0,0),0)</f>
        <v>0</v>
      </c>
      <c r="AK24" s="62">
        <f>IF(SUM('①労働時間入力表'!O201:O207)-TIME(20,0,0)-TIME(20,0,0)&gt;0,SUM('①労働時間入力表'!O201:O207)-TIME(20,0,0)-TIME(20,0,0),0)</f>
        <v>0</v>
      </c>
      <c r="AL24" s="62">
        <f>IF(SUM('①労働時間入力表'!O208:O209)-IF(COUNTBLANK('①労働時間入力表'!O210:O214)&gt;1,"16:00",IF(COUNTBLANK('①労働時間入力表'!O210:O214)=1,"8:00",0))&lt;0,0,SUM('①労働時間入力表'!O208:O209)-IF(COUNTBLANK('①労働時間入力表'!O210:O214)&gt;1,"16:00",IF(COUNTBLANK('①労働時間入力表'!O210:O214)=1,"8:00",0)))</f>
        <v>0</v>
      </c>
    </row>
    <row r="25" spans="1:38" ht="22.5" customHeight="1">
      <c r="A25" s="99">
        <f>IF(A24="","",IF(AND('①労働時間入力表'!$I$2&gt;=1,'①労働時間入力表'!$I$2&lt;=31),"",IF(AND('①労働時間入力表'!$I$2="中旬",DAY(A24-1)&lt;=10),"",IF(AND('①労働時間入力表'!$I$2="下旬",DAY(A24-1)&lt;=20),"",IF(MONTH(A24-1)&lt;&gt;MONTH(A24),"",A24-1)))))</f>
        <v>40885</v>
      </c>
      <c r="B25" s="62">
        <f t="shared" si="0"/>
        <v>0</v>
      </c>
      <c r="C25" s="62">
        <f t="shared" si="1"/>
        <v>0</v>
      </c>
      <c r="D25" s="62">
        <f>IF(SUM('①労働時間入力表'!O31:O37)-TIME(20,0,0)-TIME(20,0,0)&gt;0,SUM('①労働時間入力表'!O31:O37)-TIME(20,0,0)-TIME(20,0,0),0)</f>
        <v>0</v>
      </c>
      <c r="E25" s="62">
        <f>IF(SUM('①労働時間入力表'!O38:O44)-TIME(20,0,0)-TIME(20,0,0)&gt;0,SUM('①労働時間入力表'!O38:O44)-TIME(20,0,0)-TIME(20,0,0),0)</f>
        <v>0</v>
      </c>
      <c r="F25" s="62">
        <f>IF(SUM('①労働時間入力表'!O45:O51)-TIME(20,0,0)-TIME(20,0,0)&gt;0,SUM('①労働時間入力表'!O45:O51)-TIME(20,0,0)-TIME(20,0,0),0)</f>
        <v>0</v>
      </c>
      <c r="G25" s="62">
        <f>IF(SUM('①労働時間入力表'!O52:O58)-TIME(20,0,0)-TIME(20,0,0)&gt;0,SUM('①労働時間入力表'!O52:O58)-TIME(20,0,0)-TIME(20,0,0),0)</f>
        <v>0</v>
      </c>
      <c r="H25" s="62">
        <f>IF(SUM('①労働時間入力表'!O59:O60)-IF(COUNTBLANK('①労働時間入力表'!O61:O65)&gt;1,"16:00",IF(COUNTBLANK('①労働時間入力表'!O61:O65)=1,"8:00",0))&lt;0,0,SUM('①労働時間入力表'!O59:O60)-IF(COUNTBLANK('①労働時間入力表'!O61:O65)&gt;1,"16:00",IF(COUNTBLANK('①労働時間入力表'!O61:O65)=1,"8:00",0)))</f>
        <v>0</v>
      </c>
      <c r="I25" s="62">
        <f t="shared" si="2"/>
        <v>0</v>
      </c>
      <c r="J25" s="62">
        <f>IF(SUM('①労働時間入力表'!O61:O67)-TIME(20,0,0)-TIME(20,0,0)&gt;0,SUM('①労働時間入力表'!O61:O67)-TIME(20,0,0)-TIME(20,0,0),0)</f>
        <v>0</v>
      </c>
      <c r="K25" s="62">
        <f>IF(SUM('①労働時間入力表'!O68:O74)-TIME(20,0,0)-TIME(20,0,0)&gt;0,SUM('①労働時間入力表'!O68:O74)-TIME(20,0,0)-TIME(20,0,0),0)</f>
        <v>0</v>
      </c>
      <c r="L25" s="62">
        <f>IF(SUM('①労働時間入力表'!O75:O81)-TIME(20,0,0)-TIME(20,0,0)&gt;0,SUM('①労働時間入力表'!O75:O81)-TIME(20,0,0)-TIME(20,0,0),0)</f>
        <v>0</v>
      </c>
      <c r="M25" s="62">
        <f>IF(SUM('①労働時間入力表'!O82:O88)-TIME(20,0,0)-TIME(20,0,0)&gt;0,SUM('①労働時間入力表'!O82:O88)-TIME(20,0,0)-TIME(20,0,0),0)</f>
        <v>0</v>
      </c>
      <c r="N25" s="62">
        <f>IF(SUM('①労働時間入力表'!O89:O90)-IF(COUNTBLANK('①労働時間入力表'!O91:O95)&gt;1,"16:00",IF(COUNTBLANK('①労働時間入力表'!O91:O95)=1,"8:00",0))&lt;0,0,SUM('①労働時間入力表'!O89:O90)-IF(COUNTBLANK('①労働時間入力表'!O91:O95)&gt;1,"16:00",IF(COUNTBLANK('①労働時間入力表'!O91:O95)=1,"8:00",0)))</f>
        <v>0</v>
      </c>
      <c r="O25" s="62">
        <f t="shared" si="3"/>
        <v>0</v>
      </c>
      <c r="P25" s="62">
        <f>IF(SUM('①労働時間入力表'!O91:O97)-TIME(20,0,0)-TIME(20,0,0)&gt;0,SUM('①労働時間入力表'!O91:O97)-TIME(20,0,0)-TIME(20,0,0),0)</f>
        <v>0</v>
      </c>
      <c r="Q25" s="62">
        <f>IF(SUM('①労働時間入力表'!O98:O104)-TIME(20,0,0)-TIME(20,0,0)&gt;0,SUM('①労働時間入力表'!O98:O104)-TIME(20,0,0)-TIME(20,0,0),0)</f>
        <v>0</v>
      </c>
      <c r="R25" s="62">
        <f>IF(SUM('①労働時間入力表'!O105:O111)-TIME(20,0,0)-TIME(20,0,0)&gt;0,SUM('①労働時間入力表'!O105:O111)-TIME(20,0,0)-TIME(20,0,0),0)</f>
        <v>0</v>
      </c>
      <c r="S25" s="62">
        <f>IF(SUM('①労働時間入力表'!O112:O118)-TIME(20,0,0)-TIME(20,0,0)&gt;0,SUM('①労働時間入力表'!O112:O118)-TIME(20,0,0)-TIME(20,0,0),0)</f>
        <v>0</v>
      </c>
      <c r="T25" s="62">
        <f>IF(SUM('①労働時間入力表'!O119:O120)-IF(COUNTBLANK('①労働時間入力表'!O121:O125)&gt;1,"16:00",IF(COUNTBLANK('①労働時間入力表'!O121:O125)=1,"8:00",0))&lt;0,0,SUM('①労働時間入力表'!O119:O120)-IF(COUNTBLANK('①労働時間入力表'!O121:O125)&gt;1,"16:00",IF(COUNTBLANK('①労働時間入力表'!O121:O125)=1,"8:00",0)))</f>
        <v>0</v>
      </c>
      <c r="U25" s="62">
        <f t="shared" si="4"/>
        <v>0</v>
      </c>
      <c r="V25" s="62">
        <f>IF(SUM('①労働時間入力表'!O121:O127)-TIME(20,0,0)-TIME(20,0,0)&gt;0,SUM('①労働時間入力表'!O121:O127)-TIME(20,0,0)-TIME(20,0,0),0)</f>
        <v>0</v>
      </c>
      <c r="W25" s="62">
        <f>IF(SUM('①労働時間入力表'!O128:O134)-TIME(20,0,0)-TIME(20,0,0)&gt;0,SUM('①労働時間入力表'!O128:O134)-TIME(20,0,0)-TIME(20,0,0),0)</f>
        <v>0</v>
      </c>
      <c r="X25" s="62">
        <f>IF(SUM('①労働時間入力表'!O135:O141)-TIME(20,0,0)-TIME(20,0,0)&gt;0,SUM('①労働時間入力表'!O135:O141)-TIME(20,0,0)-TIME(20,0,0),0)</f>
        <v>0</v>
      </c>
      <c r="Y25" s="62">
        <f>IF(SUM('①労働時間入力表'!O142:O148)-TIME(20,0,0)-TIME(20,0,0)&gt;0,SUM('①労働時間入力表'!O142:O148)-TIME(20,0,0)-TIME(20,0,0),0)</f>
        <v>0</v>
      </c>
      <c r="Z25" s="62">
        <f>IF(SUM('①労働時間入力表'!O149:O150)-IF(COUNTBLANK('①労働時間入力表'!O151:O155)&gt;1,"16:00",IF(COUNTBLANK('①労働時間入力表'!O151:O155)=1,"8:00",0))&lt;0,0,SUM('①労働時間入力表'!O149:O150)-IF(COUNTBLANK('①労働時間入力表'!O151:O155)&gt;1,"16:00",IF(COUNTBLANK('①労働時間入力表'!O151:O155)=1,"8:00",0)))</f>
        <v>0</v>
      </c>
      <c r="AA25" s="62">
        <f t="shared" si="5"/>
        <v>0</v>
      </c>
      <c r="AB25" s="62">
        <f>IF(SUM('①労働時間入力表'!O151:O157)-TIME(20,0,0)-TIME(20,0,0)&gt;0,SUM('①労働時間入力表'!O151:O157)-TIME(20,0,0)-TIME(20,0,0),0)</f>
        <v>0</v>
      </c>
      <c r="AC25" s="62">
        <f>IF(SUM('①労働時間入力表'!O158:O164)-TIME(20,0,0)-TIME(20,0,0)&gt;0,SUM('①労働時間入力表'!O158:O164)-TIME(20,0,0)-TIME(20,0,0),0)</f>
        <v>0</v>
      </c>
      <c r="AD25" s="62">
        <f>IF(SUM('①労働時間入力表'!O165:O171)-TIME(20,0,0)-TIME(20,0,0)&gt;0,SUM('①労働時間入力表'!O165:O171)-TIME(20,0,0)-TIME(20,0,0),0)</f>
        <v>0</v>
      </c>
      <c r="AE25" s="62">
        <f>IF(SUM('①労働時間入力表'!O172:O178)-TIME(20,0,0)-TIME(20,0,0)&gt;0,SUM('①労働時間入力表'!O172:O178)-TIME(20,0,0)-TIME(20,0,0),0)</f>
        <v>0</v>
      </c>
      <c r="AF25" s="62">
        <f>IF(SUM('①労働時間入力表'!O179:O180)-IF(COUNTBLANK('①労働時間入力表'!O181:O185)&gt;1,"16:00",IF(COUNTBLANK('①労働時間入力表'!O181:O185)=1,"8:00",0))&lt;0,0,SUM('①労働時間入力表'!O179:O180)-IF(COUNTBLANK('①労働時間入力表'!O181:O185)&gt;1,"16:00",IF(COUNTBLANK('①労働時間入力表'!O181:O185)=1,"8:00",0)))</f>
        <v>0</v>
      </c>
      <c r="AG25" s="62">
        <f t="shared" si="6"/>
        <v>0</v>
      </c>
      <c r="AH25" s="62">
        <f>IF(SUM('①労働時間入力表'!O181:O187)-TIME(20,0,0)-TIME(20,0,0)&gt;0,SUM('①労働時間入力表'!O181:O187)-TIME(20,0,0)-TIME(20,0,0),0)</f>
        <v>0</v>
      </c>
      <c r="AI25" s="62">
        <f>IF(SUM('①労働時間入力表'!O188:O194)-TIME(20,0,0)-TIME(20,0,0)&gt;0,SUM('①労働時間入力表'!O188:O194)-TIME(20,0,0)-TIME(20,0,0),0)</f>
        <v>0</v>
      </c>
      <c r="AJ25" s="62">
        <f>IF(SUM('①労働時間入力表'!O195:O201)-TIME(20,0,0)-TIME(20,0,0)&gt;0,SUM('①労働時間入力表'!O195:O201)-TIME(20,0,0)-TIME(20,0,0),0)</f>
        <v>0</v>
      </c>
      <c r="AK25" s="62">
        <f>IF(SUM('①労働時間入力表'!O202:O208)-TIME(20,0,0)-TIME(20,0,0)&gt;0,SUM('①労働時間入力表'!O202:O208)-TIME(20,0,0)-TIME(20,0,0),0)</f>
        <v>0</v>
      </c>
      <c r="AL25" s="62">
        <f>IF(SUM('①労働時間入力表'!O209:O210)-IF(COUNTBLANK('①労働時間入力表'!O211:O215)&gt;1,"16:00",IF(COUNTBLANK('①労働時間入力表'!O211:O215)=1,"8:00",0))&lt;0,0,SUM('①労働時間入力表'!O209:O210)-IF(COUNTBLANK('①労働時間入力表'!O211:O215)&gt;1,"16:00",IF(COUNTBLANK('①労働時間入力表'!O211:O215)=1,"8:00",0)))</f>
        <v>0</v>
      </c>
    </row>
    <row r="26" spans="1:38" ht="22.5" customHeight="1">
      <c r="A26" s="99">
        <f>IF(A25="","",IF(AND('①労働時間入力表'!$I$2&gt;=1,'①労働時間入力表'!$I$2&lt;=31),"",IF(AND('①労働時間入力表'!$I$2="中旬",DAY(A25-1)&lt;=10),"",IF(AND('①労働時間入力表'!$I$2="下旬",DAY(A25-1)&lt;=20),"",IF(MONTH(A25-1)&lt;&gt;MONTH(A25),"",A25-1)))))</f>
        <v>40884</v>
      </c>
      <c r="B26" s="62">
        <f t="shared" si="0"/>
        <v>0</v>
      </c>
      <c r="C26" s="62">
        <f t="shared" si="1"/>
        <v>0</v>
      </c>
      <c r="D26" s="62">
        <f>IF(SUM('①労働時間入力表'!O32:O38)-TIME(20,0,0)-TIME(20,0,0)&gt;0,SUM('①労働時間入力表'!O32:O38)-TIME(20,0,0)-TIME(20,0,0),0)</f>
        <v>0</v>
      </c>
      <c r="E26" s="62">
        <f>IF(SUM('①労働時間入力表'!O39:O45)-TIME(20,0,0)-TIME(20,0,0)&gt;0,SUM('①労働時間入力表'!O39:O45)-TIME(20,0,0)-TIME(20,0,0),0)</f>
        <v>0</v>
      </c>
      <c r="F26" s="62">
        <f>IF(SUM('①労働時間入力表'!O46:O52)-TIME(20,0,0)-TIME(20,0,0)&gt;0,SUM('①労働時間入力表'!O46:O52)-TIME(20,0,0)-TIME(20,0,0),0)</f>
        <v>0</v>
      </c>
      <c r="G26" s="62">
        <f>IF(SUM('①労働時間入力表'!O53:O59)-TIME(20,0,0)-TIME(20,0,0)&gt;0,SUM('①労働時間入力表'!O53:O59)-TIME(20,0,0)-TIME(20,0,0),0)</f>
        <v>0</v>
      </c>
      <c r="H26" s="62">
        <f>IF(SUM('①労働時間入力表'!O60:O61)-IF(COUNTBLANK('①労働時間入力表'!O62:O66)&gt;1,"16:00",IF(COUNTBLANK('①労働時間入力表'!O62:O66)=1,"8:00",0))&lt;0,0,SUM('①労働時間入力表'!O60:O61)-IF(COUNTBLANK('①労働時間入力表'!O62:O66)&gt;1,"16:00",IF(COUNTBLANK('①労働時間入力表'!O62:O66)=1,"8:00",0)))</f>
        <v>0</v>
      </c>
      <c r="I26" s="62">
        <f t="shared" si="2"/>
        <v>0</v>
      </c>
      <c r="J26" s="62">
        <f>IF(SUM('①労働時間入力表'!O62:O68)-TIME(20,0,0)-TIME(20,0,0)&gt;0,SUM('①労働時間入力表'!O62:O68)-TIME(20,0,0)-TIME(20,0,0),0)</f>
        <v>0</v>
      </c>
      <c r="K26" s="62">
        <f>IF(SUM('①労働時間入力表'!O69:O75)-TIME(20,0,0)-TIME(20,0,0)&gt;0,SUM('①労働時間入力表'!O69:O75)-TIME(20,0,0)-TIME(20,0,0),0)</f>
        <v>0</v>
      </c>
      <c r="L26" s="62">
        <f>IF(SUM('①労働時間入力表'!O76:O82)-TIME(20,0,0)-TIME(20,0,0)&gt;0,SUM('①労働時間入力表'!O76:O82)-TIME(20,0,0)-TIME(20,0,0),0)</f>
        <v>0</v>
      </c>
      <c r="M26" s="62">
        <f>IF(SUM('①労働時間入力表'!O83:O89)-TIME(20,0,0)-TIME(20,0,0)&gt;0,SUM('①労働時間入力表'!O83:O89)-TIME(20,0,0)-TIME(20,0,0),0)</f>
        <v>0</v>
      </c>
      <c r="N26" s="62">
        <f>IF(SUM('①労働時間入力表'!O90:O91)-IF(COUNTBLANK('①労働時間入力表'!O92:O96)&gt;1,"16:00",IF(COUNTBLANK('①労働時間入力表'!O92:O96)=1,"8:00",0))&lt;0,0,SUM('①労働時間入力表'!O90:O91)-IF(COUNTBLANK('①労働時間入力表'!O92:O96)&gt;1,"16:00",IF(COUNTBLANK('①労働時間入力表'!O92:O96)=1,"8:00",0)))</f>
        <v>0</v>
      </c>
      <c r="O26" s="62">
        <f t="shared" si="3"/>
        <v>0</v>
      </c>
      <c r="P26" s="62">
        <f>IF(SUM('①労働時間入力表'!O92:O98)-TIME(20,0,0)-TIME(20,0,0)&gt;0,SUM('①労働時間入力表'!O92:O98)-TIME(20,0,0)-TIME(20,0,0),0)</f>
        <v>0</v>
      </c>
      <c r="Q26" s="62">
        <f>IF(SUM('①労働時間入力表'!O99:O105)-TIME(20,0,0)-TIME(20,0,0)&gt;0,SUM('①労働時間入力表'!O99:O105)-TIME(20,0,0)-TIME(20,0,0),0)</f>
        <v>0</v>
      </c>
      <c r="R26" s="62">
        <f>IF(SUM('①労働時間入力表'!O106:O112)-TIME(20,0,0)-TIME(20,0,0)&gt;0,SUM('①労働時間入力表'!O106:O112)-TIME(20,0,0)-TIME(20,0,0),0)</f>
        <v>0</v>
      </c>
      <c r="S26" s="62">
        <f>IF(SUM('①労働時間入力表'!O113:O119)-TIME(20,0,0)-TIME(20,0,0)&gt;0,SUM('①労働時間入力表'!O113:O119)-TIME(20,0,0)-TIME(20,0,0),0)</f>
        <v>0</v>
      </c>
      <c r="T26" s="62">
        <f>IF(SUM('①労働時間入力表'!O120:O121)-IF(COUNTBLANK('①労働時間入力表'!O122:O126)&gt;1,"16:00",IF(COUNTBLANK('①労働時間入力表'!O122:O126)=1,"8:00",0))&lt;0,0,SUM('①労働時間入力表'!O120:O121)-IF(COUNTBLANK('①労働時間入力表'!O122:O126)&gt;1,"16:00",IF(COUNTBLANK('①労働時間入力表'!O122:O126)=1,"8:00",0)))</f>
        <v>0</v>
      </c>
      <c r="U26" s="62">
        <f t="shared" si="4"/>
        <v>0</v>
      </c>
      <c r="V26" s="62">
        <f>IF(SUM('①労働時間入力表'!O122:O128)-TIME(20,0,0)-TIME(20,0,0)&gt;0,SUM('①労働時間入力表'!O122:O128)-TIME(20,0,0)-TIME(20,0,0),0)</f>
        <v>0</v>
      </c>
      <c r="W26" s="62">
        <f>IF(SUM('①労働時間入力表'!O129:O135)-TIME(20,0,0)-TIME(20,0,0)&gt;0,SUM('①労働時間入力表'!O129:O135)-TIME(20,0,0)-TIME(20,0,0),0)</f>
        <v>0</v>
      </c>
      <c r="X26" s="62">
        <f>IF(SUM('①労働時間入力表'!O136:O142)-TIME(20,0,0)-TIME(20,0,0)&gt;0,SUM('①労働時間入力表'!O136:O142)-TIME(20,0,0)-TIME(20,0,0),0)</f>
        <v>0</v>
      </c>
      <c r="Y26" s="62">
        <f>IF(SUM('①労働時間入力表'!O143:O149)-TIME(20,0,0)-TIME(20,0,0)&gt;0,SUM('①労働時間入力表'!O143:O149)-TIME(20,0,0)-TIME(20,0,0),0)</f>
        <v>0</v>
      </c>
      <c r="Z26" s="62">
        <f>IF(SUM('①労働時間入力表'!O150:O151)-IF(COUNTBLANK('①労働時間入力表'!O152:O156)&gt;1,"16:00",IF(COUNTBLANK('①労働時間入力表'!O152:O156)=1,"8:00",0))&lt;0,0,SUM('①労働時間入力表'!O150:O151)-IF(COUNTBLANK('①労働時間入力表'!O152:O156)&gt;1,"16:00",IF(COUNTBLANK('①労働時間入力表'!O152:O156)=1,"8:00",0)))</f>
        <v>0</v>
      </c>
      <c r="AA26" s="62">
        <f t="shared" si="5"/>
        <v>0</v>
      </c>
      <c r="AB26" s="62">
        <f>IF(SUM('①労働時間入力表'!O152:O158)-TIME(20,0,0)-TIME(20,0,0)&gt;0,SUM('①労働時間入力表'!O152:O158)-TIME(20,0,0)-TIME(20,0,0),0)</f>
        <v>0</v>
      </c>
      <c r="AC26" s="62">
        <f>IF(SUM('①労働時間入力表'!O159:O165)-TIME(20,0,0)-TIME(20,0,0)&gt;0,SUM('①労働時間入力表'!O159:O165)-TIME(20,0,0)-TIME(20,0,0),0)</f>
        <v>0</v>
      </c>
      <c r="AD26" s="62">
        <f>IF(SUM('①労働時間入力表'!O166:O172)-TIME(20,0,0)-TIME(20,0,0)&gt;0,SUM('①労働時間入力表'!O166:O172)-TIME(20,0,0)-TIME(20,0,0),0)</f>
        <v>0</v>
      </c>
      <c r="AE26" s="62">
        <f>IF(SUM('①労働時間入力表'!O173:O179)-TIME(20,0,0)-TIME(20,0,0)&gt;0,SUM('①労働時間入力表'!O173:O179)-TIME(20,0,0)-TIME(20,0,0),0)</f>
        <v>0</v>
      </c>
      <c r="AF26" s="62">
        <f>IF(SUM('①労働時間入力表'!O180:O181)-IF(COUNTBLANK('①労働時間入力表'!O182:O186)&gt;1,"16:00",IF(COUNTBLANK('①労働時間入力表'!O182:O186)=1,"8:00",0))&lt;0,0,SUM('①労働時間入力表'!O180:O181)-IF(COUNTBLANK('①労働時間入力表'!O182:O186)&gt;1,"16:00",IF(COUNTBLANK('①労働時間入力表'!O182:O186)=1,"8:00",0)))</f>
        <v>0</v>
      </c>
      <c r="AG26" s="62">
        <f t="shared" si="6"/>
        <v>0</v>
      </c>
      <c r="AH26" s="62">
        <f>IF(SUM('①労働時間入力表'!O182:O188)-TIME(20,0,0)-TIME(20,0,0)&gt;0,SUM('①労働時間入力表'!O182:O188)-TIME(20,0,0)-TIME(20,0,0),0)</f>
        <v>0</v>
      </c>
      <c r="AI26" s="62">
        <f>IF(SUM('①労働時間入力表'!O189:O195)-TIME(20,0,0)-TIME(20,0,0)&gt;0,SUM('①労働時間入力表'!O189:O195)-TIME(20,0,0)-TIME(20,0,0),0)</f>
        <v>0</v>
      </c>
      <c r="AJ26" s="62">
        <f>IF(SUM('①労働時間入力表'!O196:O202)-TIME(20,0,0)-TIME(20,0,0)&gt;0,SUM('①労働時間入力表'!O196:O202)-TIME(20,0,0)-TIME(20,0,0),0)</f>
        <v>0</v>
      </c>
      <c r="AK26" s="62">
        <f>IF(SUM('①労働時間入力表'!O203:O209)-TIME(20,0,0)-TIME(20,0,0)&gt;0,SUM('①労働時間入力表'!O203:O209)-TIME(20,0,0)-TIME(20,0,0),0)</f>
        <v>0</v>
      </c>
      <c r="AL26" s="62">
        <f>IF(SUM('①労働時間入力表'!O210:O211)-IF(COUNTBLANK('①労働時間入力表'!O212:O216)&gt;1,"16:00",IF(COUNTBLANK('①労働時間入力表'!O212:O216)=1,"8:00",0))&lt;0,0,SUM('①労働時間入力表'!O210:O211)-IF(COUNTBLANK('①労働時間入力表'!O212:O216)&gt;1,"16:00",IF(COUNTBLANK('①労働時間入力表'!O212:O216)=1,"8:00",0)))</f>
        <v>0</v>
      </c>
    </row>
    <row r="27" spans="1:38" ht="22.5" customHeight="1">
      <c r="A27" s="99">
        <f>IF(A26="","",IF(AND('①労働時間入力表'!$I$2&gt;=1,'①労働時間入力表'!$I$2&lt;=31),"",IF(AND('①労働時間入力表'!$I$2="中旬",DAY(A26-1)&lt;=10),"",IF(AND('①労働時間入力表'!$I$2="下旬",DAY(A26-1)&lt;=20),"",IF(MONTH(A26-1)&lt;&gt;MONTH(A26),"",A26-1)))))</f>
        <v>40883</v>
      </c>
      <c r="B27" s="62">
        <f t="shared" si="0"/>
        <v>0</v>
      </c>
      <c r="C27" s="62">
        <f t="shared" si="1"/>
        <v>0</v>
      </c>
      <c r="D27" s="62">
        <f>IF(SUM('①労働時間入力表'!O33:O39)-TIME(20,0,0)-TIME(20,0,0)&gt;0,SUM('①労働時間入力表'!O33:O39)-TIME(20,0,0)-TIME(20,0,0),0)</f>
        <v>0</v>
      </c>
      <c r="E27" s="62">
        <f>IF(SUM('①労働時間入力表'!O40:O46)-TIME(20,0,0)-TIME(20,0,0)&gt;0,SUM('①労働時間入力表'!O40:O46)-TIME(20,0,0)-TIME(20,0,0),0)</f>
        <v>0</v>
      </c>
      <c r="F27" s="62">
        <f>IF(SUM('①労働時間入力表'!O47:O53)-TIME(20,0,0)-TIME(20,0,0)&gt;0,SUM('①労働時間入力表'!O47:O53)-TIME(20,0,0)-TIME(20,0,0),0)</f>
        <v>0</v>
      </c>
      <c r="G27" s="62">
        <f>IF(SUM('①労働時間入力表'!O54:O60)-TIME(20,0,0)-TIME(20,0,0)&gt;0,SUM('①労働時間入力表'!O54:O60)-TIME(20,0,0)-TIME(20,0,0),0)</f>
        <v>0</v>
      </c>
      <c r="H27" s="62">
        <f>IF(SUM('①労働時間入力表'!O61:O62)-IF(COUNTBLANK('①労働時間入力表'!O63:O67)&gt;1,"16:00",IF(COUNTBLANK('①労働時間入力表'!O63:O67)=1,"8:00",0))&lt;0,0,SUM('①労働時間入力表'!O61:O62)-IF(COUNTBLANK('①労働時間入力表'!O63:O67)&gt;1,"16:00",IF(COUNTBLANK('①労働時間入力表'!O63:O67)=1,"8:00",0)))</f>
        <v>0</v>
      </c>
      <c r="I27" s="62">
        <f t="shared" si="2"/>
        <v>0</v>
      </c>
      <c r="J27" s="62">
        <f>IF(SUM('①労働時間入力表'!O63:O69)-TIME(20,0,0)-TIME(20,0,0)&gt;0,SUM('①労働時間入力表'!O63:O69)-TIME(20,0,0)-TIME(20,0,0),0)</f>
        <v>0</v>
      </c>
      <c r="K27" s="62">
        <f>IF(SUM('①労働時間入力表'!O70:O76)-TIME(20,0,0)-TIME(20,0,0)&gt;0,SUM('①労働時間入力表'!O70:O76)-TIME(20,0,0)-TIME(20,0,0),0)</f>
        <v>0</v>
      </c>
      <c r="L27" s="62">
        <f>IF(SUM('①労働時間入力表'!O77:O83)-TIME(20,0,0)-TIME(20,0,0)&gt;0,SUM('①労働時間入力表'!O77:O83)-TIME(20,0,0)-TIME(20,0,0),0)</f>
        <v>0</v>
      </c>
      <c r="M27" s="62">
        <f>IF(SUM('①労働時間入力表'!O84:O90)-TIME(20,0,0)-TIME(20,0,0)&gt;0,SUM('①労働時間入力表'!O84:O90)-TIME(20,0,0)-TIME(20,0,0),0)</f>
        <v>0</v>
      </c>
      <c r="N27" s="62">
        <f>IF(SUM('①労働時間入力表'!O91:O92)-IF(COUNTBLANK('①労働時間入力表'!O93:O97)&gt;1,"16:00",IF(COUNTBLANK('①労働時間入力表'!O93:O97)=1,"8:00",0))&lt;0,0,SUM('①労働時間入力表'!O91:O92)-IF(COUNTBLANK('①労働時間入力表'!O93:O97)&gt;1,"16:00",IF(COUNTBLANK('①労働時間入力表'!O93:O97)=1,"8:00",0)))</f>
        <v>0</v>
      </c>
      <c r="O27" s="62">
        <f t="shared" si="3"/>
        <v>0</v>
      </c>
      <c r="P27" s="62">
        <f>IF(SUM('①労働時間入力表'!O93:O99)-TIME(20,0,0)-TIME(20,0,0)&gt;0,SUM('①労働時間入力表'!O93:O99)-TIME(20,0,0)-TIME(20,0,0),0)</f>
        <v>0</v>
      </c>
      <c r="Q27" s="62">
        <f>IF(SUM('①労働時間入力表'!O100:O106)-TIME(20,0,0)-TIME(20,0,0)&gt;0,SUM('①労働時間入力表'!O100:O106)-TIME(20,0,0)-TIME(20,0,0),0)</f>
        <v>0</v>
      </c>
      <c r="R27" s="62">
        <f>IF(SUM('①労働時間入力表'!O107:O113)-TIME(20,0,0)-TIME(20,0,0)&gt;0,SUM('①労働時間入力表'!O107:O113)-TIME(20,0,0)-TIME(20,0,0),0)</f>
        <v>0</v>
      </c>
      <c r="S27" s="62">
        <f>IF(SUM('①労働時間入力表'!O114:O120)-TIME(20,0,0)-TIME(20,0,0)&gt;0,SUM('①労働時間入力表'!O114:O120)-TIME(20,0,0)-TIME(20,0,0),0)</f>
        <v>0</v>
      </c>
      <c r="T27" s="62">
        <f>IF(SUM('①労働時間入力表'!O121:O122)-IF(COUNTBLANK('①労働時間入力表'!O123:O127)&gt;1,"16:00",IF(COUNTBLANK('①労働時間入力表'!O123:O127)=1,"8:00",0))&lt;0,0,SUM('①労働時間入力表'!O121:O122)-IF(COUNTBLANK('①労働時間入力表'!O123:O127)&gt;1,"16:00",IF(COUNTBLANK('①労働時間入力表'!O123:O127)=1,"8:00",0)))</f>
        <v>0</v>
      </c>
      <c r="U27" s="62">
        <f t="shared" si="4"/>
        <v>0</v>
      </c>
      <c r="V27" s="62">
        <f>IF(SUM('①労働時間入力表'!O123:O129)-TIME(20,0,0)-TIME(20,0,0)&gt;0,SUM('①労働時間入力表'!O123:O129)-TIME(20,0,0)-TIME(20,0,0),0)</f>
        <v>0</v>
      </c>
      <c r="W27" s="62">
        <f>IF(SUM('①労働時間入力表'!O130:O136)-TIME(20,0,0)-TIME(20,0,0)&gt;0,SUM('①労働時間入力表'!O130:O136)-TIME(20,0,0)-TIME(20,0,0),0)</f>
        <v>0</v>
      </c>
      <c r="X27" s="62">
        <f>IF(SUM('①労働時間入力表'!O137:O143)-TIME(20,0,0)-TIME(20,0,0)&gt;0,SUM('①労働時間入力表'!O137:O143)-TIME(20,0,0)-TIME(20,0,0),0)</f>
        <v>0</v>
      </c>
      <c r="Y27" s="62">
        <f>IF(SUM('①労働時間入力表'!O144:O150)-TIME(20,0,0)-TIME(20,0,0)&gt;0,SUM('①労働時間入力表'!O144:O150)-TIME(20,0,0)-TIME(20,0,0),0)</f>
        <v>0</v>
      </c>
      <c r="Z27" s="62">
        <f>IF(SUM('①労働時間入力表'!O151:O152)-IF(COUNTBLANK('①労働時間入力表'!O153:O157)&gt;1,"16:00",IF(COUNTBLANK('①労働時間入力表'!O153:O157)=1,"8:00",0))&lt;0,0,SUM('①労働時間入力表'!O151:O152)-IF(COUNTBLANK('①労働時間入力表'!O153:O157)&gt;1,"16:00",IF(COUNTBLANK('①労働時間入力表'!O153:O157)=1,"8:00",0)))</f>
        <v>0</v>
      </c>
      <c r="AA27" s="62">
        <f t="shared" si="5"/>
        <v>0</v>
      </c>
      <c r="AB27" s="62">
        <f>IF(SUM('①労働時間入力表'!O153:O159)-TIME(20,0,0)-TIME(20,0,0)&gt;0,SUM('①労働時間入力表'!O153:O159)-TIME(20,0,0)-TIME(20,0,0),0)</f>
        <v>0</v>
      </c>
      <c r="AC27" s="62">
        <f>IF(SUM('①労働時間入力表'!O160:O166)-TIME(20,0,0)-TIME(20,0,0)&gt;0,SUM('①労働時間入力表'!O160:O166)-TIME(20,0,0)-TIME(20,0,0),0)</f>
        <v>0</v>
      </c>
      <c r="AD27" s="62">
        <f>IF(SUM('①労働時間入力表'!O167:O173)-TIME(20,0,0)-TIME(20,0,0)&gt;0,SUM('①労働時間入力表'!O167:O173)-TIME(20,0,0)-TIME(20,0,0),0)</f>
        <v>0</v>
      </c>
      <c r="AE27" s="62">
        <f>IF(SUM('①労働時間入力表'!O174:O180)-TIME(20,0,0)-TIME(20,0,0)&gt;0,SUM('①労働時間入力表'!O174:O180)-TIME(20,0,0)-TIME(20,0,0),0)</f>
        <v>0</v>
      </c>
      <c r="AF27" s="62">
        <f>IF(SUM('①労働時間入力表'!O181:O182)-IF(COUNTBLANK('①労働時間入力表'!O183:O187)&gt;1,"16:00",IF(COUNTBLANK('①労働時間入力表'!O183:O187)=1,"8:00",0))&lt;0,0,SUM('①労働時間入力表'!O181:O182)-IF(COUNTBLANK('①労働時間入力表'!O183:O187)&gt;1,"16:00",IF(COUNTBLANK('①労働時間入力表'!O183:O187)=1,"8:00",0)))</f>
        <v>0</v>
      </c>
      <c r="AG27" s="62">
        <f t="shared" si="6"/>
        <v>0</v>
      </c>
      <c r="AH27" s="62">
        <f>IF(SUM('①労働時間入力表'!O183:O189)-TIME(20,0,0)-TIME(20,0,0)&gt;0,SUM('①労働時間入力表'!O183:O189)-TIME(20,0,0)-TIME(20,0,0),0)</f>
        <v>0</v>
      </c>
      <c r="AI27" s="62">
        <f>IF(SUM('①労働時間入力表'!O190:O196)-TIME(20,0,0)-TIME(20,0,0)&gt;0,SUM('①労働時間入力表'!O190:O196)-TIME(20,0,0)-TIME(20,0,0),0)</f>
        <v>0</v>
      </c>
      <c r="AJ27" s="62">
        <f>IF(SUM('①労働時間入力表'!O197:O203)-TIME(20,0,0)-TIME(20,0,0)&gt;0,SUM('①労働時間入力表'!O197:O203)-TIME(20,0,0)-TIME(20,0,0),0)</f>
        <v>0</v>
      </c>
      <c r="AK27" s="62">
        <f>IF(SUM('①労働時間入力表'!O204:O210)-TIME(20,0,0)-TIME(20,0,0)&gt;0,SUM('①労働時間入力表'!O204:O210)-TIME(20,0,0)-TIME(20,0,0),0)</f>
        <v>0</v>
      </c>
      <c r="AL27" s="62">
        <f>IF(SUM('①労働時間入力表'!O211:O212)-IF(COUNTBLANK('①労働時間入力表'!O213:O217)&gt;1,"16:00",IF(COUNTBLANK('①労働時間入力表'!O213:O217)=1,"8:00",0))&lt;0,0,SUM('①労働時間入力表'!O211:O212)-IF(COUNTBLANK('①労働時間入力表'!O213:O217)&gt;1,"16:00",IF(COUNTBLANK('①労働時間入力表'!O213:O217)=1,"8:00",0)))</f>
        <v>0</v>
      </c>
    </row>
    <row r="28" spans="1:38" ht="22.5" customHeight="1">
      <c r="A28" s="99">
        <f>IF(A27="","",IF(AND('①労働時間入力表'!$I$2&gt;=1,'①労働時間入力表'!$I$2&lt;=31),"",IF(AND('①労働時間入力表'!$I$2="中旬",DAY(A27-1)&lt;=10),"",IF(AND('①労働時間入力表'!$I$2="下旬",DAY(A27-1)&lt;=20),"",IF(MONTH(A27-1)&lt;&gt;MONTH(A27),"",A27-1)))))</f>
        <v>40882</v>
      </c>
      <c r="B28" s="62">
        <f t="shared" si="0"/>
        <v>0</v>
      </c>
      <c r="C28" s="62">
        <f t="shared" si="1"/>
        <v>0</v>
      </c>
      <c r="D28" s="62">
        <f>IF(SUM('①労働時間入力表'!O34:O40)-TIME(20,0,0)-TIME(20,0,0)&gt;0,SUM('①労働時間入力表'!O34:O40)-TIME(20,0,0)-TIME(20,0,0),0)</f>
        <v>0</v>
      </c>
      <c r="E28" s="62">
        <f>IF(SUM('①労働時間入力表'!O41:O47)-TIME(20,0,0)-TIME(20,0,0)&gt;0,SUM('①労働時間入力表'!O41:O47)-TIME(20,0,0)-TIME(20,0,0),0)</f>
        <v>0</v>
      </c>
      <c r="F28" s="62">
        <f>IF(SUM('①労働時間入力表'!O48:O54)-TIME(20,0,0)-TIME(20,0,0)&gt;0,SUM('①労働時間入力表'!O48:O54)-TIME(20,0,0)-TIME(20,0,0),0)</f>
        <v>0</v>
      </c>
      <c r="G28" s="62">
        <f>IF(SUM('①労働時間入力表'!O55:O61)-TIME(20,0,0)-TIME(20,0,0)&gt;0,SUM('①労働時間入力表'!O55:O61)-TIME(20,0,0)-TIME(20,0,0),0)</f>
        <v>0</v>
      </c>
      <c r="H28" s="62">
        <f>IF(SUM('①労働時間入力表'!O62:O63)-IF(COUNTBLANK('①労働時間入力表'!O64:O68)&gt;1,"16:00",IF(COUNTBLANK('①労働時間入力表'!O64:O68)=1,"8:00",0))&lt;0,0,SUM('①労働時間入力表'!O62:O63)-IF(COUNTBLANK('①労働時間入力表'!O64:O68)&gt;1,"16:00",IF(COUNTBLANK('①労働時間入力表'!O64:O68)=1,"8:00",0)))</f>
        <v>0</v>
      </c>
      <c r="I28" s="62">
        <f t="shared" si="2"/>
        <v>0</v>
      </c>
      <c r="J28" s="62">
        <f>IF(SUM('①労働時間入力表'!O64:O70)-TIME(20,0,0)-TIME(20,0,0)&gt;0,SUM('①労働時間入力表'!O64:O70)-TIME(20,0,0)-TIME(20,0,0),0)</f>
        <v>0</v>
      </c>
      <c r="K28" s="62">
        <f>IF(SUM('①労働時間入力表'!O71:O77)-TIME(20,0,0)-TIME(20,0,0)&gt;0,SUM('①労働時間入力表'!O71:O77)-TIME(20,0,0)-TIME(20,0,0),0)</f>
        <v>0</v>
      </c>
      <c r="L28" s="62">
        <f>IF(SUM('①労働時間入力表'!O78:O84)-TIME(20,0,0)-TIME(20,0,0)&gt;0,SUM('①労働時間入力表'!O78:O84)-TIME(20,0,0)-TIME(20,0,0),0)</f>
        <v>0</v>
      </c>
      <c r="M28" s="62">
        <f>IF(SUM('①労働時間入力表'!O85:O91)-TIME(20,0,0)-TIME(20,0,0)&gt;0,SUM('①労働時間入力表'!O85:O91)-TIME(20,0,0)-TIME(20,0,0),0)</f>
        <v>0</v>
      </c>
      <c r="N28" s="62">
        <f>IF(SUM('①労働時間入力表'!O92:O93)-IF(COUNTBLANK('①労働時間入力表'!O94:O98)&gt;1,"16:00",IF(COUNTBLANK('①労働時間入力表'!O94:O98)=1,"8:00",0))&lt;0,0,SUM('①労働時間入力表'!O92:O93)-IF(COUNTBLANK('①労働時間入力表'!O94:O98)&gt;1,"16:00",IF(COUNTBLANK('①労働時間入力表'!O94:O98)=1,"8:00",0)))</f>
        <v>0</v>
      </c>
      <c r="O28" s="62">
        <f t="shared" si="3"/>
        <v>0</v>
      </c>
      <c r="P28" s="62">
        <f>IF(SUM('①労働時間入力表'!O94:O100)-TIME(20,0,0)-TIME(20,0,0)&gt;0,SUM('①労働時間入力表'!O94:O100)-TIME(20,0,0)-TIME(20,0,0),0)</f>
        <v>0</v>
      </c>
      <c r="Q28" s="62">
        <f>IF(SUM('①労働時間入力表'!O101:O107)-TIME(20,0,0)-TIME(20,0,0)&gt;0,SUM('①労働時間入力表'!O101:O107)-TIME(20,0,0)-TIME(20,0,0),0)</f>
        <v>0</v>
      </c>
      <c r="R28" s="62">
        <f>IF(SUM('①労働時間入力表'!O108:O114)-TIME(20,0,0)-TIME(20,0,0)&gt;0,SUM('①労働時間入力表'!O108:O114)-TIME(20,0,0)-TIME(20,0,0),0)</f>
        <v>0</v>
      </c>
      <c r="S28" s="62">
        <f>IF(SUM('①労働時間入力表'!O115:O121)-TIME(20,0,0)-TIME(20,0,0)&gt;0,SUM('①労働時間入力表'!O115:O121)-TIME(20,0,0)-TIME(20,0,0),0)</f>
        <v>0</v>
      </c>
      <c r="T28" s="62">
        <f>IF(SUM('①労働時間入力表'!O122:O123)-IF(COUNTBLANK('①労働時間入力表'!O124:O128)&gt;1,"16:00",IF(COUNTBLANK('①労働時間入力表'!O124:O128)=1,"8:00",0))&lt;0,0,SUM('①労働時間入力表'!O122:O123)-IF(COUNTBLANK('①労働時間入力表'!O124:O128)&gt;1,"16:00",IF(COUNTBLANK('①労働時間入力表'!O124:O128)=1,"8:00",0)))</f>
        <v>0</v>
      </c>
      <c r="U28" s="62">
        <f t="shared" si="4"/>
        <v>0</v>
      </c>
      <c r="V28" s="62">
        <f>IF(SUM('①労働時間入力表'!O124:O130)-TIME(20,0,0)-TIME(20,0,0)&gt;0,SUM('①労働時間入力表'!O124:O130)-TIME(20,0,0)-TIME(20,0,0),0)</f>
        <v>0</v>
      </c>
      <c r="W28" s="62">
        <f>IF(SUM('①労働時間入力表'!O131:O137)-TIME(20,0,0)-TIME(20,0,0)&gt;0,SUM('①労働時間入力表'!O131:O137)-TIME(20,0,0)-TIME(20,0,0),0)</f>
        <v>0</v>
      </c>
      <c r="X28" s="62">
        <f>IF(SUM('①労働時間入力表'!O138:O144)-TIME(20,0,0)-TIME(20,0,0)&gt;0,SUM('①労働時間入力表'!O138:O144)-TIME(20,0,0)-TIME(20,0,0),0)</f>
        <v>0</v>
      </c>
      <c r="Y28" s="62">
        <f>IF(SUM('①労働時間入力表'!O145:O151)-TIME(20,0,0)-TIME(20,0,0)&gt;0,SUM('①労働時間入力表'!O145:O151)-TIME(20,0,0)-TIME(20,0,0),0)</f>
        <v>0</v>
      </c>
      <c r="Z28" s="62">
        <f>IF(SUM('①労働時間入力表'!O152:O153)-IF(COUNTBLANK('①労働時間入力表'!O154:O158)&gt;1,"16:00",IF(COUNTBLANK('①労働時間入力表'!O154:O158)=1,"8:00",0))&lt;0,0,SUM('①労働時間入力表'!O152:O153)-IF(COUNTBLANK('①労働時間入力表'!O154:O158)&gt;1,"16:00",IF(COUNTBLANK('①労働時間入力表'!O154:O158)=1,"8:00",0)))</f>
        <v>0</v>
      </c>
      <c r="AA28" s="62">
        <f t="shared" si="5"/>
        <v>0</v>
      </c>
      <c r="AB28" s="62">
        <f>IF(SUM('①労働時間入力表'!O154:O160)-TIME(20,0,0)-TIME(20,0,0)&gt;0,SUM('①労働時間入力表'!O154:O160)-TIME(20,0,0)-TIME(20,0,0),0)</f>
        <v>0</v>
      </c>
      <c r="AC28" s="62">
        <f>IF(SUM('①労働時間入力表'!O161:O167)-TIME(20,0,0)-TIME(20,0,0)&gt;0,SUM('①労働時間入力表'!O161:O167)-TIME(20,0,0)-TIME(20,0,0),0)</f>
        <v>0</v>
      </c>
      <c r="AD28" s="62">
        <f>IF(SUM('①労働時間入力表'!O168:O174)-TIME(20,0,0)-TIME(20,0,0)&gt;0,SUM('①労働時間入力表'!O168:O174)-TIME(20,0,0)-TIME(20,0,0),0)</f>
        <v>0</v>
      </c>
      <c r="AE28" s="62">
        <f>IF(SUM('①労働時間入力表'!O175:O181)-TIME(20,0,0)-TIME(20,0,0)&gt;0,SUM('①労働時間入力表'!O175:O181)-TIME(20,0,0)-TIME(20,0,0),0)</f>
        <v>0</v>
      </c>
      <c r="AF28" s="62">
        <f>IF(SUM('①労働時間入力表'!O182:O183)-IF(COUNTBLANK('①労働時間入力表'!O184:O188)&gt;1,"16:00",IF(COUNTBLANK('①労働時間入力表'!O184:O188)=1,"8:00",0))&lt;0,0,SUM('①労働時間入力表'!O182:O183)-IF(COUNTBLANK('①労働時間入力表'!O184:O188)&gt;1,"16:00",IF(COUNTBLANK('①労働時間入力表'!O184:O188)=1,"8:00",0)))</f>
        <v>0</v>
      </c>
      <c r="AG28" s="62">
        <f t="shared" si="6"/>
        <v>0</v>
      </c>
      <c r="AH28" s="62">
        <f>IF(SUM('①労働時間入力表'!O184:O190)-TIME(20,0,0)-TIME(20,0,0)&gt;0,SUM('①労働時間入力表'!O184:O190)-TIME(20,0,0)-TIME(20,0,0),0)</f>
        <v>0</v>
      </c>
      <c r="AI28" s="62">
        <f>IF(SUM('①労働時間入力表'!O191:O197)-TIME(20,0,0)-TIME(20,0,0)&gt;0,SUM('①労働時間入力表'!O191:O197)-TIME(20,0,0)-TIME(20,0,0),0)</f>
        <v>0</v>
      </c>
      <c r="AJ28" s="62">
        <f>IF(SUM('①労働時間入力表'!O198:O204)-TIME(20,0,0)-TIME(20,0,0)&gt;0,SUM('①労働時間入力表'!O198:O204)-TIME(20,0,0)-TIME(20,0,0),0)</f>
        <v>0</v>
      </c>
      <c r="AK28" s="62">
        <f>IF(SUM('①労働時間入力表'!O205:O211)-TIME(20,0,0)-TIME(20,0,0)&gt;0,SUM('①労働時間入力表'!O205:O211)-TIME(20,0,0)-TIME(20,0,0),0)</f>
        <v>0</v>
      </c>
      <c r="AL28" s="62">
        <f>IF(SUM('①労働時間入力表'!O212:O213)-IF(COUNTBLANK('①労働時間入力表'!O214:O218)&gt;1,"16:00",IF(COUNTBLANK('①労働時間入力表'!O214:O218)=1,"8:00",0))&lt;0,0,SUM('①労働時間入力表'!O212:O213)-IF(COUNTBLANK('①労働時間入力表'!O214:O218)&gt;1,"16:00",IF(COUNTBLANK('①労働時間入力表'!O214:O218)=1,"8:00",0)))</f>
        <v>0</v>
      </c>
    </row>
    <row r="29" spans="1:38" ht="22.5" customHeight="1">
      <c r="A29" s="99">
        <f>IF(A28="","",IF(AND('①労働時間入力表'!$I$2&gt;=1,'①労働時間入力表'!$I$2&lt;=31),"",IF(AND('①労働時間入力表'!$I$2="中旬",DAY(A28-1)&lt;=10),"",IF(AND('①労働時間入力表'!$I$2="下旬",DAY(A28-1)&lt;=20),"",IF(MONTH(A28-1)&lt;&gt;MONTH(A28),"",A28-1)))))</f>
        <v>40881</v>
      </c>
      <c r="B29" s="62">
        <f t="shared" si="0"/>
        <v>0</v>
      </c>
      <c r="C29" s="62">
        <f t="shared" si="1"/>
        <v>0</v>
      </c>
      <c r="D29" s="62">
        <f>IF(SUM('①労働時間入力表'!O35:O41)-TIME(20,0,0)-TIME(20,0,0)&gt;0,SUM('①労働時間入力表'!O35:O41)-TIME(20,0,0)-TIME(20,0,0),0)</f>
        <v>0</v>
      </c>
      <c r="E29" s="62">
        <f>IF(SUM('①労働時間入力表'!O42:O48)-TIME(20,0,0)-TIME(20,0,0)&gt;0,SUM('①労働時間入力表'!O42:O48)-TIME(20,0,0)-TIME(20,0,0),0)</f>
        <v>0</v>
      </c>
      <c r="F29" s="62">
        <f>IF(SUM('①労働時間入力表'!O49:O55)-TIME(20,0,0)-TIME(20,0,0)&gt;0,SUM('①労働時間入力表'!O49:O55)-TIME(20,0,0)-TIME(20,0,0),0)</f>
        <v>0</v>
      </c>
      <c r="G29" s="62">
        <f>IF(SUM('①労働時間入力表'!O56:O62)-TIME(20,0,0)-TIME(20,0,0)&gt;0,SUM('①労働時間入力表'!O56:O62)-TIME(20,0,0)-TIME(20,0,0),0)</f>
        <v>0</v>
      </c>
      <c r="H29" s="62">
        <f>IF(SUM('①労働時間入力表'!O63:O64)-IF(COUNTBLANK('①労働時間入力表'!O65:O69)&gt;1,"16:00",IF(COUNTBLANK('①労働時間入力表'!O65:O69)=1,"8:00",0))&lt;0,0,SUM('①労働時間入力表'!O63:O64)-IF(COUNTBLANK('①労働時間入力表'!O65:O69)&gt;1,"16:00",IF(COUNTBLANK('①労働時間入力表'!O65:O69)=1,"8:00",0)))</f>
        <v>0</v>
      </c>
      <c r="I29" s="62">
        <f t="shared" si="2"/>
        <v>0</v>
      </c>
      <c r="J29" s="62">
        <f>IF(SUM('①労働時間入力表'!O65:O71)-TIME(20,0,0)-TIME(20,0,0)&gt;0,SUM('①労働時間入力表'!O65:O71)-TIME(20,0,0)-TIME(20,0,0),0)</f>
        <v>0</v>
      </c>
      <c r="K29" s="62">
        <f>IF(SUM('①労働時間入力表'!O72:O78)-TIME(20,0,0)-TIME(20,0,0)&gt;0,SUM('①労働時間入力表'!O72:O78)-TIME(20,0,0)-TIME(20,0,0),0)</f>
        <v>0</v>
      </c>
      <c r="L29" s="62">
        <f>IF(SUM('①労働時間入力表'!O79:O85)-TIME(20,0,0)-TIME(20,0,0)&gt;0,SUM('①労働時間入力表'!O79:O85)-TIME(20,0,0)-TIME(20,0,0),0)</f>
        <v>0</v>
      </c>
      <c r="M29" s="62">
        <f>IF(SUM('①労働時間入力表'!O86:O92)-TIME(20,0,0)-TIME(20,0,0)&gt;0,SUM('①労働時間入力表'!O86:O92)-TIME(20,0,0)-TIME(20,0,0),0)</f>
        <v>0</v>
      </c>
      <c r="N29" s="62">
        <f>IF(SUM('①労働時間入力表'!O93:O94)-IF(COUNTBLANK('①労働時間入力表'!O95:O99)&gt;1,"16:00",IF(COUNTBLANK('①労働時間入力表'!O95:O99)=1,"8:00",0))&lt;0,0,SUM('①労働時間入力表'!O93:O94)-IF(COUNTBLANK('①労働時間入力表'!O95:O99)&gt;1,"16:00",IF(COUNTBLANK('①労働時間入力表'!O95:O99)=1,"8:00",0)))</f>
        <v>0</v>
      </c>
      <c r="O29" s="62">
        <f t="shared" si="3"/>
        <v>0</v>
      </c>
      <c r="P29" s="62">
        <f>IF(SUM('①労働時間入力表'!O95:O101)-TIME(20,0,0)-TIME(20,0,0)&gt;0,SUM('①労働時間入力表'!O95:O101)-TIME(20,0,0)-TIME(20,0,0),0)</f>
        <v>0</v>
      </c>
      <c r="Q29" s="62">
        <f>IF(SUM('①労働時間入力表'!O102:O108)-TIME(20,0,0)-TIME(20,0,0)&gt;0,SUM('①労働時間入力表'!O102:O108)-TIME(20,0,0)-TIME(20,0,0),0)</f>
        <v>0</v>
      </c>
      <c r="R29" s="62">
        <f>IF(SUM('①労働時間入力表'!O109:O115)-TIME(20,0,0)-TIME(20,0,0)&gt;0,SUM('①労働時間入力表'!O109:O115)-TIME(20,0,0)-TIME(20,0,0),0)</f>
        <v>0</v>
      </c>
      <c r="S29" s="62">
        <f>IF(SUM('①労働時間入力表'!O116:O122)-TIME(20,0,0)-TIME(20,0,0)&gt;0,SUM('①労働時間入力表'!O116:O122)-TIME(20,0,0)-TIME(20,0,0),0)</f>
        <v>0</v>
      </c>
      <c r="T29" s="62">
        <f>IF(SUM('①労働時間入力表'!O123:O124)-IF(COUNTBLANK('①労働時間入力表'!O125:O129)&gt;1,"16:00",IF(COUNTBLANK('①労働時間入力表'!O125:O129)=1,"8:00",0))&lt;0,0,SUM('①労働時間入力表'!O123:O124)-IF(COUNTBLANK('①労働時間入力表'!O125:O129)&gt;1,"16:00",IF(COUNTBLANK('①労働時間入力表'!O125:O129)=1,"8:00",0)))</f>
        <v>0</v>
      </c>
      <c r="U29" s="62">
        <f t="shared" si="4"/>
        <v>0</v>
      </c>
      <c r="V29" s="62">
        <f>IF(SUM('①労働時間入力表'!O125:O131)-TIME(20,0,0)-TIME(20,0,0)&gt;0,SUM('①労働時間入力表'!O125:O131)-TIME(20,0,0)-TIME(20,0,0),0)</f>
        <v>0</v>
      </c>
      <c r="W29" s="62">
        <f>IF(SUM('①労働時間入力表'!O132:O138)-TIME(20,0,0)-TIME(20,0,0)&gt;0,SUM('①労働時間入力表'!O132:O138)-TIME(20,0,0)-TIME(20,0,0),0)</f>
        <v>0</v>
      </c>
      <c r="X29" s="62">
        <f>IF(SUM('①労働時間入力表'!O139:O145)-TIME(20,0,0)-TIME(20,0,0)&gt;0,SUM('①労働時間入力表'!O139:O145)-TIME(20,0,0)-TIME(20,0,0),0)</f>
        <v>0</v>
      </c>
      <c r="Y29" s="62">
        <f>IF(SUM('①労働時間入力表'!O146:O152)-TIME(20,0,0)-TIME(20,0,0)&gt;0,SUM('①労働時間入力表'!O146:O152)-TIME(20,0,0)-TIME(20,0,0),0)</f>
        <v>0</v>
      </c>
      <c r="Z29" s="62">
        <f>IF(SUM('①労働時間入力表'!O153:O154)-IF(COUNTBLANK('①労働時間入力表'!O155:O159)&gt;1,"16:00",IF(COUNTBLANK('①労働時間入力表'!O155:O159)=1,"8:00",0))&lt;0,0,SUM('①労働時間入力表'!O153:O154)-IF(COUNTBLANK('①労働時間入力表'!O155:O159)&gt;1,"16:00",IF(COUNTBLANK('①労働時間入力表'!O155:O159)=1,"8:00",0)))</f>
        <v>0</v>
      </c>
      <c r="AA29" s="62">
        <f t="shared" si="5"/>
        <v>0</v>
      </c>
      <c r="AB29" s="62">
        <f>IF(SUM('①労働時間入力表'!O155:O161)-TIME(20,0,0)-TIME(20,0,0)&gt;0,SUM('①労働時間入力表'!O155:O161)-TIME(20,0,0)-TIME(20,0,0),0)</f>
        <v>0</v>
      </c>
      <c r="AC29" s="62">
        <f>IF(SUM('①労働時間入力表'!O162:O168)-TIME(20,0,0)-TIME(20,0,0)&gt;0,SUM('①労働時間入力表'!O162:O168)-TIME(20,0,0)-TIME(20,0,0),0)</f>
        <v>0</v>
      </c>
      <c r="AD29" s="62">
        <f>IF(SUM('①労働時間入力表'!O169:O175)-TIME(20,0,0)-TIME(20,0,0)&gt;0,SUM('①労働時間入力表'!O169:O175)-TIME(20,0,0)-TIME(20,0,0),0)</f>
        <v>0</v>
      </c>
      <c r="AE29" s="62">
        <f>IF(SUM('①労働時間入力表'!O176:O182)-TIME(20,0,0)-TIME(20,0,0)&gt;0,SUM('①労働時間入力表'!O176:O182)-TIME(20,0,0)-TIME(20,0,0),0)</f>
        <v>0</v>
      </c>
      <c r="AF29" s="62">
        <f>IF(SUM('①労働時間入力表'!O183:O184)-IF(COUNTBLANK('①労働時間入力表'!O185:O189)&gt;1,"16:00",IF(COUNTBLANK('①労働時間入力表'!O185:O189)=1,"8:00",0))&lt;0,0,SUM('①労働時間入力表'!O183:O184)-IF(COUNTBLANK('①労働時間入力表'!O185:O189)&gt;1,"16:00",IF(COUNTBLANK('①労働時間入力表'!O185:O189)=1,"8:00",0)))</f>
        <v>0</v>
      </c>
      <c r="AG29" s="62">
        <f t="shared" si="6"/>
        <v>0</v>
      </c>
      <c r="AH29" s="62">
        <f>IF(SUM('①労働時間入力表'!O185:O191)-TIME(20,0,0)-TIME(20,0,0)&gt;0,SUM('①労働時間入力表'!O185:O191)-TIME(20,0,0)-TIME(20,0,0),0)</f>
        <v>0</v>
      </c>
      <c r="AI29" s="62">
        <f>IF(SUM('①労働時間入力表'!O192:O198)-TIME(20,0,0)-TIME(20,0,0)&gt;0,SUM('①労働時間入力表'!O192:O198)-TIME(20,0,0)-TIME(20,0,0),0)</f>
        <v>0</v>
      </c>
      <c r="AJ29" s="62">
        <f>IF(SUM('①労働時間入力表'!O199:O205)-TIME(20,0,0)-TIME(20,0,0)&gt;0,SUM('①労働時間入力表'!O199:O205)-TIME(20,0,0)-TIME(20,0,0),0)</f>
        <v>0</v>
      </c>
      <c r="AK29" s="62">
        <f>IF(SUM('①労働時間入力表'!O206:O212)-TIME(20,0,0)-TIME(20,0,0)&gt;0,SUM('①労働時間入力表'!O206:O212)-TIME(20,0,0)-TIME(20,0,0),0)</f>
        <v>0</v>
      </c>
      <c r="AL29" s="62">
        <f>IF(SUM('①労働時間入力表'!O213:O214)-IF(COUNTBLANK('①労働時間入力表'!O215:O219)&gt;1,"16:00",IF(COUNTBLANK('①労働時間入力表'!O215:O219)=1,"8:00",0))&lt;0,0,SUM('①労働時間入力表'!O213:O214)-IF(COUNTBLANK('①労働時間入力表'!O215:O219)&gt;1,"16:00",IF(COUNTBLANK('①労働時間入力表'!O215:O219)=1,"8:00",0)))</f>
        <v>0</v>
      </c>
    </row>
    <row r="30" spans="1:38" ht="22.5" customHeight="1">
      <c r="A30" s="99">
        <f>IF(A29="","",IF(AND('①労働時間入力表'!$I$2&gt;=1,'①労働時間入力表'!$I$2&lt;=31),"",IF(AND('①労働時間入力表'!$I$2="中旬",DAY(A29-1)&lt;=10),"",IF(AND('①労働時間入力表'!$I$2="下旬",DAY(A29-1)&lt;=20),"",IF(MONTH(A29-1)&lt;&gt;MONTH(A29),"",A29-1)))))</f>
        <v>40880</v>
      </c>
      <c r="B30" s="62">
        <f t="shared" si="0"/>
        <v>0</v>
      </c>
      <c r="C30" s="62">
        <f t="shared" si="1"/>
        <v>0</v>
      </c>
      <c r="D30" s="62">
        <f>IF(SUM('①労働時間入力表'!O36:O42)-TIME(20,0,0)-TIME(20,0,0)&gt;0,SUM('①労働時間入力表'!O36:O42)-TIME(20,0,0)-TIME(20,0,0),0)</f>
        <v>0</v>
      </c>
      <c r="E30" s="62">
        <f>IF(SUM('①労働時間入力表'!O43:O49)-TIME(20,0,0)-TIME(20,0,0)&gt;0,SUM('①労働時間入力表'!O43:O49)-TIME(20,0,0)-TIME(20,0,0),0)</f>
        <v>0</v>
      </c>
      <c r="F30" s="62">
        <f>IF(SUM('①労働時間入力表'!O50:O56)-TIME(20,0,0)-TIME(20,0,0)&gt;0,SUM('①労働時間入力表'!O50:O56)-TIME(20,0,0)-TIME(20,0,0),0)</f>
        <v>0</v>
      </c>
      <c r="G30" s="62">
        <f>IF(SUM('①労働時間入力表'!O57:O63)-TIME(20,0,0)-TIME(20,0,0)&gt;0,SUM('①労働時間入力表'!O57:O63)-TIME(20,0,0)-TIME(20,0,0),0)</f>
        <v>0</v>
      </c>
      <c r="H30" s="62">
        <f>IF(SUM('①労働時間入力表'!O64:O65)-IF(COUNTBLANK('①労働時間入力表'!O66:O70)&gt;1,"16:00",IF(COUNTBLANK('①労働時間入力表'!O66:O70)=1,"8:00",0))&lt;0,0,SUM('①労働時間入力表'!O64:O65)-IF(COUNTBLANK('①労働時間入力表'!O66:O70)&gt;1,"16:00",IF(COUNTBLANK('①労働時間入力表'!O66:O70)=1,"8:00",0)))</f>
        <v>0</v>
      </c>
      <c r="I30" s="62">
        <f t="shared" si="2"/>
        <v>0</v>
      </c>
      <c r="J30" s="62">
        <f>IF(SUM('①労働時間入力表'!O66:O72)-TIME(20,0,0)-TIME(20,0,0)&gt;0,SUM('①労働時間入力表'!O66:O72)-TIME(20,0,0)-TIME(20,0,0),0)</f>
        <v>0</v>
      </c>
      <c r="K30" s="62">
        <f>IF(SUM('①労働時間入力表'!O73:O79)-TIME(20,0,0)-TIME(20,0,0)&gt;0,SUM('①労働時間入力表'!O73:O79)-TIME(20,0,0)-TIME(20,0,0),0)</f>
        <v>0</v>
      </c>
      <c r="L30" s="62">
        <f>IF(SUM('①労働時間入力表'!O80:O86)-TIME(20,0,0)-TIME(20,0,0)&gt;0,SUM('①労働時間入力表'!O80:O86)-TIME(20,0,0)-TIME(20,0,0),0)</f>
        <v>0</v>
      </c>
      <c r="M30" s="62">
        <f>IF(SUM('①労働時間入力表'!O87:O93)-TIME(20,0,0)-TIME(20,0,0)&gt;0,SUM('①労働時間入力表'!O87:O93)-TIME(20,0,0)-TIME(20,0,0),0)</f>
        <v>0</v>
      </c>
      <c r="N30" s="62">
        <f>IF(SUM('①労働時間入力表'!O94:O95)-IF(COUNTBLANK('①労働時間入力表'!O96:O100)&gt;1,"16:00",IF(COUNTBLANK('①労働時間入力表'!O96:O100)=1,"8:00",0))&lt;0,0,SUM('①労働時間入力表'!O94:O95)-IF(COUNTBLANK('①労働時間入力表'!O96:O100)&gt;1,"16:00",IF(COUNTBLANK('①労働時間入力表'!O96:O100)=1,"8:00",0)))</f>
        <v>0</v>
      </c>
      <c r="O30" s="62">
        <f t="shared" si="3"/>
        <v>0</v>
      </c>
      <c r="P30" s="62">
        <f>IF(SUM('①労働時間入力表'!O96:O102)-TIME(20,0,0)-TIME(20,0,0)&gt;0,SUM('①労働時間入力表'!O96:O102)-TIME(20,0,0)-TIME(20,0,0),0)</f>
        <v>0</v>
      </c>
      <c r="Q30" s="62">
        <f>IF(SUM('①労働時間入力表'!O103:O109)-TIME(20,0,0)-TIME(20,0,0)&gt;0,SUM('①労働時間入力表'!O103:O109)-TIME(20,0,0)-TIME(20,0,0),0)</f>
        <v>0</v>
      </c>
      <c r="R30" s="62">
        <f>IF(SUM('①労働時間入力表'!O110:O116)-TIME(20,0,0)-TIME(20,0,0)&gt;0,SUM('①労働時間入力表'!O110:O116)-TIME(20,0,0)-TIME(20,0,0),0)</f>
        <v>0</v>
      </c>
      <c r="S30" s="62">
        <f>IF(SUM('①労働時間入力表'!O117:O123)-TIME(20,0,0)-TIME(20,0,0)&gt;0,SUM('①労働時間入力表'!O117:O123)-TIME(20,0,0)-TIME(20,0,0),0)</f>
        <v>0</v>
      </c>
      <c r="T30" s="62">
        <f>IF(SUM('①労働時間入力表'!O124:O125)-IF(COUNTBLANK('①労働時間入力表'!O126:O130)&gt;1,"16:00",IF(COUNTBLANK('①労働時間入力表'!O126:O130)=1,"8:00",0))&lt;0,0,SUM('①労働時間入力表'!O124:O125)-IF(COUNTBLANK('①労働時間入力表'!O126:O130)&gt;1,"16:00",IF(COUNTBLANK('①労働時間入力表'!O126:O130)=1,"8:00",0)))</f>
        <v>0</v>
      </c>
      <c r="U30" s="62">
        <f t="shared" si="4"/>
        <v>0</v>
      </c>
      <c r="V30" s="62">
        <f>IF(SUM('①労働時間入力表'!O126:O132)-TIME(20,0,0)-TIME(20,0,0)&gt;0,SUM('①労働時間入力表'!O126:O132)-TIME(20,0,0)-TIME(20,0,0),0)</f>
        <v>0</v>
      </c>
      <c r="W30" s="62">
        <f>IF(SUM('①労働時間入力表'!O133:O139)-TIME(20,0,0)-TIME(20,0,0)&gt;0,SUM('①労働時間入力表'!O133:O139)-TIME(20,0,0)-TIME(20,0,0),0)</f>
        <v>0</v>
      </c>
      <c r="X30" s="62">
        <f>IF(SUM('①労働時間入力表'!O140:O146)-TIME(20,0,0)-TIME(20,0,0)&gt;0,SUM('①労働時間入力表'!O140:O146)-TIME(20,0,0)-TIME(20,0,0),0)</f>
        <v>0</v>
      </c>
      <c r="Y30" s="62">
        <f>IF(SUM('①労働時間入力表'!O147:O153)-TIME(20,0,0)-TIME(20,0,0)&gt;0,SUM('①労働時間入力表'!O147:O153)-TIME(20,0,0)-TIME(20,0,0),0)</f>
        <v>0</v>
      </c>
      <c r="Z30" s="62">
        <f>IF(SUM('①労働時間入力表'!O154:O155)-IF(COUNTBLANK('①労働時間入力表'!O156:O160)&gt;1,"16:00",IF(COUNTBLANK('①労働時間入力表'!O156:O160)=1,"8:00",0))&lt;0,0,SUM('①労働時間入力表'!O154:O155)-IF(COUNTBLANK('①労働時間入力表'!O156:O160)&gt;1,"16:00",IF(COUNTBLANK('①労働時間入力表'!O156:O160)=1,"8:00",0)))</f>
        <v>0</v>
      </c>
      <c r="AA30" s="62">
        <f t="shared" si="5"/>
        <v>0</v>
      </c>
      <c r="AB30" s="62">
        <f>IF(SUM('①労働時間入力表'!O156:O162)-TIME(20,0,0)-TIME(20,0,0)&gt;0,SUM('①労働時間入力表'!O156:O162)-TIME(20,0,0)-TIME(20,0,0),0)</f>
        <v>0</v>
      </c>
      <c r="AC30" s="62">
        <f>IF(SUM('①労働時間入力表'!O163:O169)-TIME(20,0,0)-TIME(20,0,0)&gt;0,SUM('①労働時間入力表'!O163:O169)-TIME(20,0,0)-TIME(20,0,0),0)</f>
        <v>0</v>
      </c>
      <c r="AD30" s="62">
        <f>IF(SUM('①労働時間入力表'!O170:O176)-TIME(20,0,0)-TIME(20,0,0)&gt;0,SUM('①労働時間入力表'!O170:O176)-TIME(20,0,0)-TIME(20,0,0),0)</f>
        <v>0</v>
      </c>
      <c r="AE30" s="62">
        <f>IF(SUM('①労働時間入力表'!O177:O183)-TIME(20,0,0)-TIME(20,0,0)&gt;0,SUM('①労働時間入力表'!O177:O183)-TIME(20,0,0)-TIME(20,0,0),0)</f>
        <v>0</v>
      </c>
      <c r="AF30" s="62">
        <f>IF(SUM('①労働時間入力表'!O184:O185)-IF(COUNTBLANK('①労働時間入力表'!O186:O190)&gt;1,"16:00",IF(COUNTBLANK('①労働時間入力表'!O186:O190)=1,"8:00",0))&lt;0,0,SUM('①労働時間入力表'!O184:O185)-IF(COUNTBLANK('①労働時間入力表'!O186:O190)&gt;1,"16:00",IF(COUNTBLANK('①労働時間入力表'!O186:O190)=1,"8:00",0)))</f>
        <v>0</v>
      </c>
      <c r="AG30" s="62">
        <f t="shared" si="6"/>
        <v>0</v>
      </c>
      <c r="AH30" s="62">
        <f>IF(SUM('①労働時間入力表'!O186:O192)-TIME(20,0,0)-TIME(20,0,0)&gt;0,SUM('①労働時間入力表'!O186:O192)-TIME(20,0,0)-TIME(20,0,0),0)</f>
        <v>0</v>
      </c>
      <c r="AI30" s="62">
        <f>IF(SUM('①労働時間入力表'!O193:O199)-TIME(20,0,0)-TIME(20,0,0)&gt;0,SUM('①労働時間入力表'!O193:O199)-TIME(20,0,0)-TIME(20,0,0),0)</f>
        <v>0</v>
      </c>
      <c r="AJ30" s="62">
        <f>IF(SUM('①労働時間入力表'!O200:O206)-TIME(20,0,0)-TIME(20,0,0)&gt;0,SUM('①労働時間入力表'!O200:O206)-TIME(20,0,0)-TIME(20,0,0),0)</f>
        <v>0</v>
      </c>
      <c r="AK30" s="62">
        <f>IF(SUM('①労働時間入力表'!O207:O213)-TIME(20,0,0)-TIME(20,0,0)&gt;0,SUM('①労働時間入力表'!O207:O213)-TIME(20,0,0)-TIME(20,0,0),0)</f>
        <v>0</v>
      </c>
      <c r="AL30" s="62">
        <f>IF(SUM('①労働時間入力表'!O214:O215)-IF(COUNTBLANK('①労働時間入力表'!O216:O220)&gt;1,"16:00",IF(COUNTBLANK('①労働時間入力表'!O216:O220)=1,"8:00",0))&lt;0,0,SUM('①労働時間入力表'!O214:O215)-IF(COUNTBLANK('①労働時間入力表'!O216:O220)&gt;1,"16:00",IF(COUNTBLANK('①労働時間入力表'!O216:O220)=1,"8:00",0)))</f>
        <v>0</v>
      </c>
    </row>
    <row r="31" spans="1:38" ht="22.5" customHeight="1">
      <c r="A31" s="99">
        <f>IF(A30="","",IF(AND('①労働時間入力表'!$I$2&gt;=1,'①労働時間入力表'!$I$2&lt;=31),"",IF(AND('①労働時間入力表'!$I$2="中旬",DAY(A30-1)&lt;=10),"",IF(AND('①労働時間入力表'!$I$2="下旬",DAY(A30-1)&lt;=20),"",IF(MONTH(A30-1)&lt;&gt;MONTH(A30),"",A30-1)))))</f>
        <v>40879</v>
      </c>
      <c r="B31" s="62">
        <f t="shared" si="0"/>
        <v>0</v>
      </c>
      <c r="C31" s="62">
        <f t="shared" si="1"/>
        <v>0</v>
      </c>
      <c r="D31" s="62">
        <f>IF(SUM('①労働時間入力表'!O37:O43)-TIME(20,0,0)-TIME(20,0,0)&gt;0,SUM('①労働時間入力表'!O37:O43)-TIME(20,0,0)-TIME(20,0,0),0)</f>
        <v>0</v>
      </c>
      <c r="E31" s="62">
        <f>IF(SUM('①労働時間入力表'!O44:O50)-TIME(20,0,0)-TIME(20,0,0)&gt;0,SUM('①労働時間入力表'!O44:O50)-TIME(20,0,0)-TIME(20,0,0),0)</f>
        <v>0</v>
      </c>
      <c r="F31" s="62">
        <f>IF(SUM('①労働時間入力表'!O51:O57)-TIME(20,0,0)-TIME(20,0,0)&gt;0,SUM('①労働時間入力表'!O51:O57)-TIME(20,0,0)-TIME(20,0,0),0)</f>
        <v>0</v>
      </c>
      <c r="G31" s="62">
        <f>IF(SUM('①労働時間入力表'!O58:O64)-TIME(20,0,0)-TIME(20,0,0)&gt;0,SUM('①労働時間入力表'!O58:O64)-TIME(20,0,0)-TIME(20,0,0),0)</f>
        <v>0</v>
      </c>
      <c r="H31" s="62">
        <f>IF(SUM('①労働時間入力表'!O65:O66)-IF(COUNTBLANK('①労働時間入力表'!O67:O71)&gt;1,"16:00",IF(COUNTBLANK('①労働時間入力表'!O67:O71)=1,"8:00",0))&lt;0,0,SUM('①労働時間入力表'!O65:O66)-IF(COUNTBLANK('①労働時間入力表'!O67:O71)&gt;1,"16:00",IF(COUNTBLANK('①労働時間入力表'!O67:O71)=1,"8:00",0)))</f>
        <v>0</v>
      </c>
      <c r="I31" s="62">
        <f t="shared" si="2"/>
        <v>0</v>
      </c>
      <c r="J31" s="62">
        <f>IF(SUM('①労働時間入力表'!O67:O73)-TIME(20,0,0)-TIME(20,0,0)&gt;0,SUM('①労働時間入力表'!O67:O73)-TIME(20,0,0)-TIME(20,0,0),0)</f>
        <v>0</v>
      </c>
      <c r="K31" s="62">
        <f>IF(SUM('①労働時間入力表'!O74:O80)-TIME(20,0,0)-TIME(20,0,0)&gt;0,SUM('①労働時間入力表'!O74:O80)-TIME(20,0,0)-TIME(20,0,0),0)</f>
        <v>0</v>
      </c>
      <c r="L31" s="62">
        <f>IF(SUM('①労働時間入力表'!O81:O87)-TIME(20,0,0)-TIME(20,0,0)&gt;0,SUM('①労働時間入力表'!O81:O87)-TIME(20,0,0)-TIME(20,0,0),0)</f>
        <v>0</v>
      </c>
      <c r="M31" s="62">
        <f>IF(SUM('①労働時間入力表'!O88:O94)-TIME(20,0,0)-TIME(20,0,0)&gt;0,SUM('①労働時間入力表'!O88:O94)-TIME(20,0,0)-TIME(20,0,0),0)</f>
        <v>0</v>
      </c>
      <c r="N31" s="62">
        <f>IF(SUM('①労働時間入力表'!O95:O96)-IF(COUNTBLANK('①労働時間入力表'!O97:O101)&gt;1,"16:00",IF(COUNTBLANK('①労働時間入力表'!O97:O101)=1,"8:00",0))&lt;0,0,SUM('①労働時間入力表'!O95:O96)-IF(COUNTBLANK('①労働時間入力表'!O97:O101)&gt;1,"16:00",IF(COUNTBLANK('①労働時間入力表'!O97:O101)=1,"8:00",0)))</f>
        <v>0</v>
      </c>
      <c r="O31" s="62">
        <f t="shared" si="3"/>
        <v>0</v>
      </c>
      <c r="P31" s="62">
        <f>IF(SUM('①労働時間入力表'!O97:O103)-TIME(20,0,0)-TIME(20,0,0)&gt;0,SUM('①労働時間入力表'!O97:O103)-TIME(20,0,0)-TIME(20,0,0),0)</f>
        <v>0</v>
      </c>
      <c r="Q31" s="62">
        <f>IF(SUM('①労働時間入力表'!O104:O110)-TIME(20,0,0)-TIME(20,0,0)&gt;0,SUM('①労働時間入力表'!O104:O110)-TIME(20,0,0)-TIME(20,0,0),0)</f>
        <v>0</v>
      </c>
      <c r="R31" s="62">
        <f>IF(SUM('①労働時間入力表'!O111:O117)-TIME(20,0,0)-TIME(20,0,0)&gt;0,SUM('①労働時間入力表'!O111:O117)-TIME(20,0,0)-TIME(20,0,0),0)</f>
        <v>0</v>
      </c>
      <c r="S31" s="62">
        <f>IF(SUM('①労働時間入力表'!O118:O124)-TIME(20,0,0)-TIME(20,0,0)&gt;0,SUM('①労働時間入力表'!O118:O124)-TIME(20,0,0)-TIME(20,0,0),0)</f>
        <v>0</v>
      </c>
      <c r="T31" s="62">
        <f>IF(SUM('①労働時間入力表'!O125:O126)-IF(COUNTBLANK('①労働時間入力表'!O127:O131)&gt;1,"16:00",IF(COUNTBLANK('①労働時間入力表'!O127:O131)=1,"8:00",0))&lt;0,0,SUM('①労働時間入力表'!O125:O126)-IF(COUNTBLANK('①労働時間入力表'!O127:O131)&gt;1,"16:00",IF(COUNTBLANK('①労働時間入力表'!O127:O131)=1,"8:00",0)))</f>
        <v>0</v>
      </c>
      <c r="U31" s="62">
        <f t="shared" si="4"/>
        <v>0</v>
      </c>
      <c r="V31" s="62">
        <f>IF(SUM('①労働時間入力表'!O127:O133)-TIME(20,0,0)-TIME(20,0,0)&gt;0,SUM('①労働時間入力表'!O127:O133)-TIME(20,0,0)-TIME(20,0,0),0)</f>
        <v>0</v>
      </c>
      <c r="W31" s="62">
        <f>IF(SUM('①労働時間入力表'!O134:O140)-TIME(20,0,0)-TIME(20,0,0)&gt;0,SUM('①労働時間入力表'!O134:O140)-TIME(20,0,0)-TIME(20,0,0),0)</f>
        <v>0</v>
      </c>
      <c r="X31" s="62">
        <f>IF(SUM('①労働時間入力表'!O141:O147)-TIME(20,0,0)-TIME(20,0,0)&gt;0,SUM('①労働時間入力表'!O141:O147)-TIME(20,0,0)-TIME(20,0,0),0)</f>
        <v>0</v>
      </c>
      <c r="Y31" s="62">
        <f>IF(SUM('①労働時間入力表'!O148:O154)-TIME(20,0,0)-TIME(20,0,0)&gt;0,SUM('①労働時間入力表'!O148:O154)-TIME(20,0,0)-TIME(20,0,0),0)</f>
        <v>0</v>
      </c>
      <c r="Z31" s="62">
        <f>IF(SUM('①労働時間入力表'!O155:O156)-IF(COUNTBLANK('①労働時間入力表'!O157:O161)&gt;1,"16:00",IF(COUNTBLANK('①労働時間入力表'!O157:O161)=1,"8:00",0))&lt;0,0,SUM('①労働時間入力表'!O155:O156)-IF(COUNTBLANK('①労働時間入力表'!O157:O161)&gt;1,"16:00",IF(COUNTBLANK('①労働時間入力表'!O157:O161)=1,"8:00",0)))</f>
        <v>0</v>
      </c>
      <c r="AA31" s="62">
        <f t="shared" si="5"/>
        <v>0</v>
      </c>
      <c r="AB31" s="62">
        <f>IF(SUM('①労働時間入力表'!O157:O163)-TIME(20,0,0)-TIME(20,0,0)&gt;0,SUM('①労働時間入力表'!O157:O163)-TIME(20,0,0)-TIME(20,0,0),0)</f>
        <v>0</v>
      </c>
      <c r="AC31" s="62">
        <f>IF(SUM('①労働時間入力表'!O164:O170)-TIME(20,0,0)-TIME(20,0,0)&gt;0,SUM('①労働時間入力表'!O164:O170)-TIME(20,0,0)-TIME(20,0,0),0)</f>
        <v>0</v>
      </c>
      <c r="AD31" s="62">
        <f>IF(SUM('①労働時間入力表'!O171:O177)-TIME(20,0,0)-TIME(20,0,0)&gt;0,SUM('①労働時間入力表'!O171:O177)-TIME(20,0,0)-TIME(20,0,0),0)</f>
        <v>0</v>
      </c>
      <c r="AE31" s="62">
        <f>IF(SUM('①労働時間入力表'!O178:O184)-TIME(20,0,0)-TIME(20,0,0)&gt;0,SUM('①労働時間入力表'!O178:O184)-TIME(20,0,0)-TIME(20,0,0),0)</f>
        <v>0</v>
      </c>
      <c r="AF31" s="62">
        <f>IF(SUM('①労働時間入力表'!O185:O186)-IF(COUNTBLANK('①労働時間入力表'!O187:O191)&gt;1,"16:00",IF(COUNTBLANK('①労働時間入力表'!O187:O191)=1,"8:00",0))&lt;0,0,SUM('①労働時間入力表'!O185:O186)-IF(COUNTBLANK('①労働時間入力表'!O187:O191)&gt;1,"16:00",IF(COUNTBLANK('①労働時間入力表'!O187:O191)=1,"8:00",0)))</f>
        <v>0</v>
      </c>
      <c r="AG31" s="62">
        <f t="shared" si="6"/>
        <v>0</v>
      </c>
      <c r="AH31" s="62">
        <f>IF(SUM('①労働時間入力表'!O187:O193)-TIME(20,0,0)-TIME(20,0,0)&gt;0,SUM('①労働時間入力表'!O187:O193)-TIME(20,0,0)-TIME(20,0,0),0)</f>
        <v>0</v>
      </c>
      <c r="AI31" s="62">
        <f>IF(SUM('①労働時間入力表'!O194:O200)-TIME(20,0,0)-TIME(20,0,0)&gt;0,SUM('①労働時間入力表'!O194:O200)-TIME(20,0,0)-TIME(20,0,0),0)</f>
        <v>0</v>
      </c>
      <c r="AJ31" s="62">
        <f>IF(SUM('①労働時間入力表'!O201:O207)-TIME(20,0,0)-TIME(20,0,0)&gt;0,SUM('①労働時間入力表'!O201:O207)-TIME(20,0,0)-TIME(20,0,0),0)</f>
        <v>0</v>
      </c>
      <c r="AK31" s="62">
        <f>IF(SUM('①労働時間入力表'!O208:O214)-TIME(20,0,0)-TIME(20,0,0)&gt;0,SUM('①労働時間入力表'!O208:O214)-TIME(20,0,0)-TIME(20,0,0),0)</f>
        <v>0</v>
      </c>
      <c r="AL31" s="62">
        <f>IF(SUM('①労働時間入力表'!O215:O216)-IF(COUNTBLANK('①労働時間入力表'!O217:O221)&gt;1,"16:00",IF(COUNTBLANK('①労働時間入力表'!O217:O221)=1,"8:00",0))&lt;0,0,SUM('①労働時間入力表'!O215:O216)-IF(COUNTBLANK('①労働時間入力表'!O217:O221)&gt;1,"16:00",IF(COUNTBLANK('①労働時間入力表'!O217:O221)=1,"8:00",0)))</f>
        <v>0</v>
      </c>
    </row>
    <row r="32" spans="1:38" ht="22.5" customHeight="1">
      <c r="A32" s="99">
        <f>IF(A31="","",IF(AND('①労働時間入力表'!$I$2&gt;=1,'①労働時間入力表'!$I$2&lt;=31),"",IF(AND('①労働時間入力表'!$I$2="中旬",DAY(A31-1)&lt;=10),"",IF(AND('①労働時間入力表'!$I$2="下旬",DAY(A31-1)&lt;=20),"",IF(MONTH(A31-1)&lt;&gt;MONTH(A31),"",A31-1)))))</f>
        <v>40878</v>
      </c>
      <c r="B32" s="62">
        <f t="shared" si="0"/>
        <v>0</v>
      </c>
      <c r="C32" s="62">
        <f t="shared" si="1"/>
        <v>0</v>
      </c>
      <c r="D32" s="62">
        <f>IF(SUM('①労働時間入力表'!O38:O44)-TIME(20,0,0)-TIME(20,0,0)&gt;0,SUM('①労働時間入力表'!O38:O44)-TIME(20,0,0)-TIME(20,0,0),0)</f>
        <v>0</v>
      </c>
      <c r="E32" s="62">
        <f>IF(SUM('①労働時間入力表'!O45:O51)-TIME(20,0,0)-TIME(20,0,0)&gt;0,SUM('①労働時間入力表'!O45:O51)-TIME(20,0,0)-TIME(20,0,0),0)</f>
        <v>0</v>
      </c>
      <c r="F32" s="62">
        <f>IF(SUM('①労働時間入力表'!O52:O58)-TIME(20,0,0)-TIME(20,0,0)&gt;0,SUM('①労働時間入力表'!O52:O58)-TIME(20,0,0)-TIME(20,0,0),0)</f>
        <v>0</v>
      </c>
      <c r="G32" s="62">
        <f>IF(SUM('①労働時間入力表'!O59:O65)-TIME(20,0,0)-TIME(20,0,0)&gt;0,SUM('①労働時間入力表'!O59:O65)-TIME(20,0,0)-TIME(20,0,0),0)</f>
        <v>0</v>
      </c>
      <c r="H32" s="62">
        <f>IF(SUM('①労働時間入力表'!O66:O67)-IF(COUNTBLANK('①労働時間入力表'!O68:O72)&gt;1,"16:00",IF(COUNTBLANK('①労働時間入力表'!O68:O72)=1,"8:00",0))&lt;0,0,SUM('①労働時間入力表'!O66:O67)-IF(COUNTBLANK('①労働時間入力表'!O68:O72)&gt;1,"16:00",IF(COUNTBLANK('①労働時間入力表'!O68:O72)=1,"8:00",0)))</f>
        <v>0</v>
      </c>
      <c r="I32" s="62">
        <f t="shared" si="2"/>
        <v>0</v>
      </c>
      <c r="J32" s="62">
        <f>IF(SUM('①労働時間入力表'!O68:O74)-TIME(20,0,0)-TIME(20,0,0)&gt;0,SUM('①労働時間入力表'!O68:O74)-TIME(20,0,0)-TIME(20,0,0),0)</f>
        <v>0</v>
      </c>
      <c r="K32" s="62">
        <f>IF(SUM('①労働時間入力表'!O75:O81)-TIME(20,0,0)-TIME(20,0,0)&gt;0,SUM('①労働時間入力表'!O75:O81)-TIME(20,0,0)-TIME(20,0,0),0)</f>
        <v>0</v>
      </c>
      <c r="L32" s="62">
        <f>IF(SUM('①労働時間入力表'!O82:O88)-TIME(20,0,0)-TIME(20,0,0)&gt;0,SUM('①労働時間入力表'!O82:O88)-TIME(20,0,0)-TIME(20,0,0),0)</f>
        <v>0</v>
      </c>
      <c r="M32" s="62">
        <f>IF(SUM('①労働時間入力表'!O89:O95)-TIME(20,0,0)-TIME(20,0,0)&gt;0,SUM('①労働時間入力表'!O89:O95)-TIME(20,0,0)-TIME(20,0,0),0)</f>
        <v>0</v>
      </c>
      <c r="N32" s="62">
        <f>IF(SUM('①労働時間入力表'!O96:O97)-IF(COUNTBLANK('①労働時間入力表'!O98:O102)&gt;1,"16:00",IF(COUNTBLANK('①労働時間入力表'!O98:O102)=1,"8:00",0))&lt;0,0,SUM('①労働時間入力表'!O96:O97)-IF(COUNTBLANK('①労働時間入力表'!O98:O102)&gt;1,"16:00",IF(COUNTBLANK('①労働時間入力表'!O98:O102)=1,"8:00",0)))</f>
        <v>0</v>
      </c>
      <c r="O32" s="62">
        <f t="shared" si="3"/>
        <v>0</v>
      </c>
      <c r="P32" s="62">
        <f>IF(SUM('①労働時間入力表'!O98:O104)-TIME(20,0,0)-TIME(20,0,0)&gt;0,SUM('①労働時間入力表'!O98:O104)-TIME(20,0,0)-TIME(20,0,0),0)</f>
        <v>0</v>
      </c>
      <c r="Q32" s="62">
        <f>IF(SUM('①労働時間入力表'!O105:O111)-TIME(20,0,0)-TIME(20,0,0)&gt;0,SUM('①労働時間入力表'!O105:O111)-TIME(20,0,0)-TIME(20,0,0),0)</f>
        <v>0</v>
      </c>
      <c r="R32" s="62">
        <f>IF(SUM('①労働時間入力表'!O112:O118)-TIME(20,0,0)-TIME(20,0,0)&gt;0,SUM('①労働時間入力表'!O112:O118)-TIME(20,0,0)-TIME(20,0,0),0)</f>
        <v>0</v>
      </c>
      <c r="S32" s="62">
        <f>IF(SUM('①労働時間入力表'!O119:O125)-TIME(20,0,0)-TIME(20,0,0)&gt;0,SUM('①労働時間入力表'!O119:O125)-TIME(20,0,0)-TIME(20,0,0),0)</f>
        <v>0</v>
      </c>
      <c r="T32" s="62">
        <f>IF(SUM('①労働時間入力表'!O126:O127)-IF(COUNTBLANK('①労働時間入力表'!O128:O132)&gt;1,"16:00",IF(COUNTBLANK('①労働時間入力表'!O128:O132)=1,"8:00",0))&lt;0,0,SUM('①労働時間入力表'!O126:O127)-IF(COUNTBLANK('①労働時間入力表'!O128:O132)&gt;1,"16:00",IF(COUNTBLANK('①労働時間入力表'!O128:O132)=1,"8:00",0)))</f>
        <v>0</v>
      </c>
      <c r="U32" s="62">
        <f>SUM(V32:Z32)</f>
        <v>0</v>
      </c>
      <c r="V32" s="62">
        <f>IF(SUM('①労働時間入力表'!O128:O134)-TIME(20,0,0)-TIME(20,0,0)&gt;0,SUM('①労働時間入力表'!O128:O134)-TIME(20,0,0)-TIME(20,0,0),0)</f>
        <v>0</v>
      </c>
      <c r="W32" s="62">
        <f>IF(SUM('①労働時間入力表'!O135:O141)-TIME(20,0,0)-TIME(20,0,0)&gt;0,SUM('①労働時間入力表'!O135:O141)-TIME(20,0,0)-TIME(20,0,0),0)</f>
        <v>0</v>
      </c>
      <c r="X32" s="62">
        <f>IF(SUM('①労働時間入力表'!O142:O148)-TIME(20,0,0)-TIME(20,0,0)&gt;0,SUM('①労働時間入力表'!O142:O148)-TIME(20,0,0)-TIME(20,0,0),0)</f>
        <v>0</v>
      </c>
      <c r="Y32" s="62">
        <f>IF(SUM('①労働時間入力表'!O149:O155)-TIME(20,0,0)-TIME(20,0,0)&gt;0,SUM('①労働時間入力表'!O149:O155)-TIME(20,0,0)-TIME(20,0,0),0)</f>
        <v>0</v>
      </c>
      <c r="Z32" s="62">
        <f>IF(SUM('①労働時間入力表'!O156:O157)-IF(COUNTBLANK('①労働時間入力表'!O158:O162)&gt;1,"16:00",IF(COUNTBLANK('①労働時間入力表'!O158:O162)=1,"8:00",0))&lt;0,0,SUM('①労働時間入力表'!O156:O157)-IF(COUNTBLANK('①労働時間入力表'!O158:O162)&gt;1,"16:00",IF(COUNTBLANK('①労働時間入力表'!O158:O162)=1,"8:00",0)))</f>
        <v>0</v>
      </c>
      <c r="AA32" s="62">
        <f>SUM(AB32:AF32)</f>
        <v>0</v>
      </c>
      <c r="AB32" s="62">
        <f>IF(SUM('①労働時間入力表'!O158:O164)-TIME(20,0,0)-TIME(20,0,0)&gt;0,SUM('①労働時間入力表'!O158:O164)-TIME(20,0,0)-TIME(20,0,0),0)</f>
        <v>0</v>
      </c>
      <c r="AC32" s="62">
        <f>IF(SUM('①労働時間入力表'!O165:O171)-TIME(20,0,0)-TIME(20,0,0)&gt;0,SUM('①労働時間入力表'!O165:O171)-TIME(20,0,0)-TIME(20,0,0),0)</f>
        <v>0</v>
      </c>
      <c r="AD32" s="62">
        <f>IF(SUM('①労働時間入力表'!O172:O178)-TIME(20,0,0)-TIME(20,0,0)&gt;0,SUM('①労働時間入力表'!O172:O178)-TIME(20,0,0)-TIME(20,0,0),0)</f>
        <v>0</v>
      </c>
      <c r="AE32" s="62">
        <f>IF(SUM('①労働時間入力表'!O179:O185)-TIME(20,0,0)-TIME(20,0,0)&gt;0,SUM('①労働時間入力表'!O179:O185)-TIME(20,0,0)-TIME(20,0,0),0)</f>
        <v>0</v>
      </c>
      <c r="AF32" s="62">
        <f>IF(SUM('①労働時間入力表'!O186:O187)-IF(COUNTBLANK('①労働時間入力表'!O188:O192)&gt;1,"16:00",IF(COUNTBLANK('①労働時間入力表'!O188:O192)=1,"8:00",0))&lt;0,0,SUM('①労働時間入力表'!O186:O187)-IF(COUNTBLANK('①労働時間入力表'!O188:O192)&gt;1,"16:00",IF(COUNTBLANK('①労働時間入力表'!O188:O192)=1,"8:00",0)))</f>
        <v>0</v>
      </c>
      <c r="AG32" s="62">
        <f>SUM(AH32:AL32)</f>
        <v>0</v>
      </c>
      <c r="AH32" s="62">
        <f>IF(SUM('①労働時間入力表'!O188:O194)-TIME(20,0,0)-TIME(20,0,0)&gt;0,SUM('①労働時間入力表'!O188:O194)-TIME(20,0,0)-TIME(20,0,0),0)</f>
        <v>0</v>
      </c>
      <c r="AI32" s="62">
        <f>IF(SUM('①労働時間入力表'!O195:O201)-TIME(20,0,0)-TIME(20,0,0)&gt;0,SUM('①労働時間入力表'!O195:O201)-TIME(20,0,0)-TIME(20,0,0),0)</f>
        <v>0</v>
      </c>
      <c r="AJ32" s="62">
        <f>IF(SUM('①労働時間入力表'!O202:O208)-TIME(20,0,0)-TIME(20,0,0)&gt;0,SUM('①労働時間入力表'!O202:O208)-TIME(20,0,0)-TIME(20,0,0),0)</f>
        <v>0</v>
      </c>
      <c r="AK32" s="62">
        <f>IF(SUM('①労働時間入力表'!O209:O215)-TIME(20,0,0)-TIME(20,0,0)&gt;0,SUM('①労働時間入力表'!O209:O215)-TIME(20,0,0)-TIME(20,0,0),0)</f>
        <v>0</v>
      </c>
      <c r="AL32" s="62">
        <f>IF(SUM('①労働時間入力表'!O216:O217)-IF(COUNTBLANK('①労働時間入力表'!O218:O222)&gt;1,"16:00",IF(COUNTBLANK('①労働時間入力表'!O218:O222)=1,"8:00",0))&lt;0,0,SUM('①労働時間入力表'!O216:O217)-IF(COUNTBLANK('①労働時間入力表'!O218:O222)&gt;1,"16:00",IF(COUNTBLANK('①労働時間入力表'!O218:O222)=1,"8:00",0)))</f>
        <v>0</v>
      </c>
    </row>
    <row r="34" ht="10.5">
      <c r="C34" s="64"/>
    </row>
    <row r="35" ht="10.5">
      <c r="C35" s="64"/>
    </row>
    <row r="36" ht="10.5">
      <c r="C36" s="64"/>
    </row>
  </sheetData>
  <sheetProtection sheet="1" objects="1" scenarios="1" formatCells="0" formatColumns="0" formatRows="0" insertColumns="0" insertRows="0" insertHyperlinks="0" deleteColumns="0" deleteRows="0" sort="0" autoFilter="0" pivotTables="0"/>
  <conditionalFormatting sqref="B2:AL32">
    <cfRule type="cellIs" priority="10" dxfId="63" operator="greaterThanOrEqual">
      <formula>6.66666666666666</formula>
    </cfRule>
    <cfRule type="cellIs" priority="11" dxfId="62" operator="greaterThanOrEqual">
      <formula>5</formula>
    </cfRule>
    <cfRule type="cellIs" priority="12" dxfId="67" operator="greaterThanOrEqual">
      <formula>4.16666666666666</formula>
    </cfRule>
  </conditionalFormatting>
  <conditionalFormatting sqref="B3:AG32">
    <cfRule type="expression" priority="1" dxfId="79">
      <formula>$A3=""</formula>
    </cfRule>
    <cfRule type="expression" priority="2" dxfId="64">
      <formula>$A3=""</formula>
    </cfRule>
  </conditionalFormatting>
  <printOptions/>
  <pageMargins left="0.7086614173228347" right="0.4724409448818898" top="0.984251968503937" bottom="0.2362204724409449" header="0.5118110236220472" footer="0.2362204724409449"/>
  <pageSetup horizontalDpi="600" verticalDpi="600" orientation="portrait" paperSize="9" r:id="rId1"/>
  <headerFooter differentFirst="1">
    <firstHeader>&amp;L極度・出来事確認表</firstHeader>
  </headerFooter>
</worksheet>
</file>

<file path=xl/worksheets/sheet4.xml><?xml version="1.0" encoding="utf-8"?>
<worksheet xmlns="http://schemas.openxmlformats.org/spreadsheetml/2006/main" xmlns:r="http://schemas.openxmlformats.org/officeDocument/2006/relationships">
  <sheetPr>
    <tabColor rgb="FF66FF33"/>
  </sheetPr>
  <dimension ref="A1:AT58"/>
  <sheetViews>
    <sheetView zoomScalePageLayoutView="0" workbookViewId="0" topLeftCell="A1">
      <selection activeCell="A58" sqref="A58"/>
    </sheetView>
  </sheetViews>
  <sheetFormatPr defaultColWidth="5.57421875" defaultRowHeight="10.5" customHeight="1"/>
  <cols>
    <col min="1" max="1" width="3.7109375" style="2" customWidth="1"/>
    <col min="2" max="2" width="3.7109375" style="59" customWidth="1"/>
    <col min="3" max="3" width="5.57421875" style="1" customWidth="1"/>
    <col min="4" max="25" width="5.57421875" style="59" customWidth="1"/>
    <col min="26" max="27" width="3.57421875" style="59" customWidth="1"/>
    <col min="28" max="40" width="5.57421875" style="59" customWidth="1"/>
    <col min="41" max="16384" width="5.57421875" style="2" customWidth="1"/>
  </cols>
  <sheetData>
    <row r="1" spans="1:25" ht="10.5" customHeight="1">
      <c r="A1" s="134" t="s">
        <v>44</v>
      </c>
      <c r="B1" s="135"/>
      <c r="C1" s="105">
        <v>1</v>
      </c>
      <c r="D1" s="105">
        <v>2</v>
      </c>
      <c r="E1" s="105">
        <v>3</v>
      </c>
      <c r="F1" s="105">
        <v>4</v>
      </c>
      <c r="G1" s="105">
        <v>5</v>
      </c>
      <c r="H1" s="105">
        <v>6</v>
      </c>
      <c r="I1" s="105">
        <v>7</v>
      </c>
      <c r="J1" s="105">
        <v>8</v>
      </c>
      <c r="K1" s="105">
        <v>9</v>
      </c>
      <c r="L1" s="105">
        <v>10</v>
      </c>
      <c r="M1" s="105">
        <v>11</v>
      </c>
      <c r="N1" s="105">
        <v>12</v>
      </c>
      <c r="O1" s="105">
        <v>13</v>
      </c>
      <c r="P1" s="105">
        <v>14</v>
      </c>
      <c r="Q1" s="105">
        <v>15</v>
      </c>
      <c r="R1" s="105">
        <v>16</v>
      </c>
      <c r="S1" s="105">
        <v>17</v>
      </c>
      <c r="T1" s="105">
        <v>18</v>
      </c>
      <c r="U1" s="105">
        <v>19</v>
      </c>
      <c r="V1" s="105">
        <v>20</v>
      </c>
      <c r="W1" s="105">
        <v>21</v>
      </c>
      <c r="X1" s="105">
        <v>22</v>
      </c>
      <c r="Y1" s="105">
        <v>23</v>
      </c>
    </row>
    <row r="2" spans="1:25" ht="10.5" customHeight="1">
      <c r="A2" s="132" t="s">
        <v>43</v>
      </c>
      <c r="B2" s="133"/>
      <c r="C2" s="65">
        <f>'①労働時間入力表'!B8</f>
        <v>40908</v>
      </c>
      <c r="D2" s="65">
        <f>C2-DAY(1)</f>
        <v>40907</v>
      </c>
      <c r="E2" s="65">
        <f aca="true" t="shared" si="0" ref="E2:Y2">D2-DAY(1)</f>
        <v>40906</v>
      </c>
      <c r="F2" s="65">
        <f t="shared" si="0"/>
        <v>40905</v>
      </c>
      <c r="G2" s="65">
        <f t="shared" si="0"/>
        <v>40904</v>
      </c>
      <c r="H2" s="65">
        <f t="shared" si="0"/>
        <v>40903</v>
      </c>
      <c r="I2" s="65">
        <f t="shared" si="0"/>
        <v>40902</v>
      </c>
      <c r="J2" s="65">
        <f t="shared" si="0"/>
        <v>40901</v>
      </c>
      <c r="K2" s="65">
        <f t="shared" si="0"/>
        <v>40900</v>
      </c>
      <c r="L2" s="65">
        <f t="shared" si="0"/>
        <v>40899</v>
      </c>
      <c r="M2" s="65">
        <f t="shared" si="0"/>
        <v>40898</v>
      </c>
      <c r="N2" s="65">
        <f t="shared" si="0"/>
        <v>40897</v>
      </c>
      <c r="O2" s="65">
        <f t="shared" si="0"/>
        <v>40896</v>
      </c>
      <c r="P2" s="65">
        <f t="shared" si="0"/>
        <v>40895</v>
      </c>
      <c r="Q2" s="65">
        <f t="shared" si="0"/>
        <v>40894</v>
      </c>
      <c r="R2" s="65">
        <f t="shared" si="0"/>
        <v>40893</v>
      </c>
      <c r="S2" s="65">
        <f t="shared" si="0"/>
        <v>40892</v>
      </c>
      <c r="T2" s="65">
        <f t="shared" si="0"/>
        <v>40891</v>
      </c>
      <c r="U2" s="65">
        <f t="shared" si="0"/>
        <v>40890</v>
      </c>
      <c r="V2" s="65">
        <f t="shared" si="0"/>
        <v>40889</v>
      </c>
      <c r="W2" s="65">
        <f t="shared" si="0"/>
        <v>40888</v>
      </c>
      <c r="X2" s="65">
        <f t="shared" si="0"/>
        <v>40887</v>
      </c>
      <c r="Y2" s="65">
        <f t="shared" si="0"/>
        <v>40886</v>
      </c>
    </row>
    <row r="3" spans="1:26" ht="10.5" customHeight="1" thickBot="1">
      <c r="A3" s="132"/>
      <c r="B3" s="133"/>
      <c r="C3" s="66" t="s">
        <v>42</v>
      </c>
      <c r="D3" s="66" t="s">
        <v>42</v>
      </c>
      <c r="E3" s="66" t="s">
        <v>42</v>
      </c>
      <c r="F3" s="66" t="s">
        <v>42</v>
      </c>
      <c r="G3" s="66" t="s">
        <v>42</v>
      </c>
      <c r="H3" s="66" t="s">
        <v>42</v>
      </c>
      <c r="I3" s="66" t="s">
        <v>42</v>
      </c>
      <c r="J3" s="66" t="s">
        <v>42</v>
      </c>
      <c r="K3" s="66" t="s">
        <v>42</v>
      </c>
      <c r="L3" s="66" t="s">
        <v>42</v>
      </c>
      <c r="M3" s="66" t="s">
        <v>42</v>
      </c>
      <c r="N3" s="66" t="s">
        <v>42</v>
      </c>
      <c r="O3" s="66" t="s">
        <v>42</v>
      </c>
      <c r="P3" s="66" t="s">
        <v>42</v>
      </c>
      <c r="Q3" s="66" t="s">
        <v>42</v>
      </c>
      <c r="R3" s="66" t="s">
        <v>42</v>
      </c>
      <c r="S3" s="66" t="s">
        <v>42</v>
      </c>
      <c r="T3" s="66" t="s">
        <v>42</v>
      </c>
      <c r="U3" s="66" t="s">
        <v>42</v>
      </c>
      <c r="V3" s="66" t="s">
        <v>42</v>
      </c>
      <c r="W3" s="66" t="s">
        <v>42</v>
      </c>
      <c r="X3" s="66" t="s">
        <v>42</v>
      </c>
      <c r="Y3" s="66" t="s">
        <v>42</v>
      </c>
      <c r="Z3" s="82"/>
    </row>
    <row r="4" spans="1:26" ht="10.5" customHeight="1">
      <c r="A4" s="132"/>
      <c r="B4" s="133"/>
      <c r="C4" s="67">
        <f>C2-DAY(29)</f>
        <v>40879</v>
      </c>
      <c r="D4" s="67">
        <f>D2-DAY(29)</f>
        <v>40878</v>
      </c>
      <c r="E4" s="67">
        <f aca="true" t="shared" si="1" ref="E4:Y4">E2-DAY(29)</f>
        <v>40877</v>
      </c>
      <c r="F4" s="67">
        <f t="shared" si="1"/>
        <v>40876</v>
      </c>
      <c r="G4" s="67">
        <f t="shared" si="1"/>
        <v>40875</v>
      </c>
      <c r="H4" s="67">
        <f t="shared" si="1"/>
        <v>40874</v>
      </c>
      <c r="I4" s="67">
        <f t="shared" si="1"/>
        <v>40873</v>
      </c>
      <c r="J4" s="67">
        <f t="shared" si="1"/>
        <v>40872</v>
      </c>
      <c r="K4" s="67">
        <f t="shared" si="1"/>
        <v>40871</v>
      </c>
      <c r="L4" s="67">
        <f t="shared" si="1"/>
        <v>40870</v>
      </c>
      <c r="M4" s="67">
        <f t="shared" si="1"/>
        <v>40869</v>
      </c>
      <c r="N4" s="67">
        <f t="shared" si="1"/>
        <v>40868</v>
      </c>
      <c r="O4" s="67">
        <f t="shared" si="1"/>
        <v>40867</v>
      </c>
      <c r="P4" s="67">
        <f t="shared" si="1"/>
        <v>40866</v>
      </c>
      <c r="Q4" s="67">
        <f t="shared" si="1"/>
        <v>40865</v>
      </c>
      <c r="R4" s="67">
        <f t="shared" si="1"/>
        <v>40864</v>
      </c>
      <c r="S4" s="67">
        <f t="shared" si="1"/>
        <v>40863</v>
      </c>
      <c r="T4" s="67">
        <f t="shared" si="1"/>
        <v>40862</v>
      </c>
      <c r="U4" s="67">
        <f t="shared" si="1"/>
        <v>40861</v>
      </c>
      <c r="V4" s="67">
        <f t="shared" si="1"/>
        <v>40860</v>
      </c>
      <c r="W4" s="67">
        <f t="shared" si="1"/>
        <v>40859</v>
      </c>
      <c r="X4" s="67">
        <f t="shared" si="1"/>
        <v>40858</v>
      </c>
      <c r="Y4" s="67">
        <f t="shared" si="1"/>
        <v>40857</v>
      </c>
      <c r="Z4" s="87"/>
    </row>
    <row r="5" spans="1:26" s="63" customFormat="1" ht="10.5" customHeight="1">
      <c r="A5" s="136" t="s">
        <v>50</v>
      </c>
      <c r="B5" s="137"/>
      <c r="C5" s="62">
        <f>IF(C4&lt;$D$57,30,'②長時間労働（出来事）確認表'!$C2)</f>
        <v>0</v>
      </c>
      <c r="D5" s="62">
        <f>IF(D4&lt;$D$57,30,'②長時間労働（出来事）確認表'!$C3)</f>
        <v>0</v>
      </c>
      <c r="E5" s="62">
        <f>IF(E4&lt;$D$57,30,'②長時間労働（出来事）確認表'!$C4)</f>
        <v>0</v>
      </c>
      <c r="F5" s="62">
        <f>IF(F4&lt;$D$57,30,'②長時間労働（出来事）確認表'!$C5)</f>
        <v>0</v>
      </c>
      <c r="G5" s="62">
        <f>IF(G4&lt;$D$57,30,'②長時間労働（出来事）確認表'!$C6)</f>
        <v>0</v>
      </c>
      <c r="H5" s="62">
        <f>IF(H4&lt;$D$57,30,'②長時間労働（出来事）確認表'!$C7)</f>
        <v>0</v>
      </c>
      <c r="I5" s="62">
        <f>IF(I4&lt;$D$57,30,'②長時間労働（出来事）確認表'!$C8)</f>
        <v>0</v>
      </c>
      <c r="J5" s="62">
        <f>IF(J4&lt;$D$57,30,'②長時間労働（出来事）確認表'!$C9)</f>
        <v>0</v>
      </c>
      <c r="K5" s="62">
        <f>IF(K4&lt;$D$57,30,'②長時間労働（出来事）確認表'!$C10)</f>
        <v>0</v>
      </c>
      <c r="L5" s="62">
        <f>IF(L4&lt;$D$57,30,'②長時間労働（出来事）確認表'!$C11)</f>
        <v>0</v>
      </c>
      <c r="M5" s="62">
        <f>IF(M4&lt;$D$57,30,'②長時間労働（出来事）確認表'!$C12)</f>
        <v>0</v>
      </c>
      <c r="N5" s="62">
        <f>IF(N4&lt;$D$57,30,'②長時間労働（出来事）確認表'!$C12)</f>
        <v>0</v>
      </c>
      <c r="O5" s="62">
        <f>IF(O4&lt;$D$57,30,'②長時間労働（出来事）確認表'!$C14)</f>
        <v>0</v>
      </c>
      <c r="P5" s="62">
        <f>IF(P4&lt;$D$57,30,'②長時間労働（出来事）確認表'!$C15)</f>
        <v>0</v>
      </c>
      <c r="Q5" s="62">
        <f>IF(Q4&lt;$D$57,30,'②長時間労働（出来事）確認表'!$C16)</f>
        <v>0</v>
      </c>
      <c r="R5" s="62">
        <f>IF(R4&lt;$D$57,30,'②長時間労働（出来事）確認表'!$C17)</f>
        <v>0</v>
      </c>
      <c r="S5" s="62">
        <f>IF(S4&lt;$D$57,30,'②長時間労働（出来事）確認表'!$C18)</f>
        <v>0</v>
      </c>
      <c r="T5" s="62">
        <f>IF(T4&lt;$D$57,30,'②長時間労働（出来事）確認表'!$C19)</f>
        <v>0</v>
      </c>
      <c r="U5" s="62">
        <f>IF(U4&lt;$D$57,30,'②長時間労働（出来事）確認表'!$C20)</f>
        <v>0</v>
      </c>
      <c r="V5" s="62">
        <f>IF(V4&lt;$D$57,30,'②長時間労働（出来事）確認表'!$C21)</f>
        <v>0</v>
      </c>
      <c r="W5" s="62">
        <f>IF(W4&lt;$D$57,30,'②長時間労働（出来事）確認表'!$C22)</f>
        <v>0</v>
      </c>
      <c r="X5" s="62">
        <f>IF(X4&lt;$D$57,30,'②長時間労働（出来事）確認表'!$C23)</f>
        <v>0</v>
      </c>
      <c r="Y5" s="62">
        <f>IF(Y4&lt;$D$57,30,'②長時間労働（出来事）確認表'!$C24)</f>
        <v>0</v>
      </c>
      <c r="Z5" s="88"/>
    </row>
    <row r="6" ht="12" customHeight="1" thickBot="1">
      <c r="Z6" s="89"/>
    </row>
    <row r="7" spans="2:26" ht="12" customHeight="1">
      <c r="B7" s="86"/>
      <c r="C7" s="84"/>
      <c r="D7" s="85"/>
      <c r="E7" s="85"/>
      <c r="F7" s="85"/>
      <c r="G7" s="85"/>
      <c r="H7" s="85"/>
      <c r="I7" s="85"/>
      <c r="J7" s="85"/>
      <c r="K7" s="85"/>
      <c r="L7" s="85"/>
      <c r="M7" s="85"/>
      <c r="N7" s="85"/>
      <c r="O7" s="85"/>
      <c r="P7" s="85"/>
      <c r="Q7" s="85"/>
      <c r="R7" s="85"/>
      <c r="S7" s="85"/>
      <c r="T7" s="85"/>
      <c r="U7" s="85"/>
      <c r="V7" s="85"/>
      <c r="W7" s="85"/>
      <c r="X7" s="85"/>
      <c r="Y7" s="85"/>
      <c r="Z7" s="83"/>
    </row>
    <row r="8" spans="2:27" ht="10.5" customHeight="1">
      <c r="B8" s="90"/>
      <c r="C8" s="105">
        <v>24</v>
      </c>
      <c r="D8" s="105">
        <v>25</v>
      </c>
      <c r="E8" s="105">
        <v>26</v>
      </c>
      <c r="F8" s="105">
        <v>27</v>
      </c>
      <c r="G8" s="105">
        <v>28</v>
      </c>
      <c r="H8" s="105">
        <v>29</v>
      </c>
      <c r="I8" s="105">
        <v>30</v>
      </c>
      <c r="J8" s="105">
        <v>31</v>
      </c>
      <c r="K8" s="105">
        <v>32</v>
      </c>
      <c r="L8" s="105">
        <v>33</v>
      </c>
      <c r="M8" s="105">
        <v>34</v>
      </c>
      <c r="N8" s="105">
        <v>35</v>
      </c>
      <c r="O8" s="105">
        <v>36</v>
      </c>
      <c r="P8" s="105">
        <v>37</v>
      </c>
      <c r="Q8" s="105">
        <v>38</v>
      </c>
      <c r="R8" s="105">
        <v>39</v>
      </c>
      <c r="S8" s="105">
        <v>40</v>
      </c>
      <c r="T8" s="105">
        <v>41</v>
      </c>
      <c r="U8" s="105">
        <v>42</v>
      </c>
      <c r="V8" s="105">
        <v>43</v>
      </c>
      <c r="W8" s="105">
        <v>44</v>
      </c>
      <c r="X8" s="105">
        <v>45</v>
      </c>
      <c r="Y8" s="105">
        <v>46</v>
      </c>
      <c r="AA8" s="2"/>
    </row>
    <row r="9" spans="2:27" ht="10.5" customHeight="1" thickBot="1">
      <c r="B9" s="91"/>
      <c r="C9" s="65">
        <f>Y2-DAY(1)</f>
        <v>40885</v>
      </c>
      <c r="D9" s="65">
        <f aca="true" t="shared" si="2" ref="D9:Y9">C9-DAY(1)</f>
        <v>40884</v>
      </c>
      <c r="E9" s="65">
        <f t="shared" si="2"/>
        <v>40883</v>
      </c>
      <c r="F9" s="65">
        <f t="shared" si="2"/>
        <v>40882</v>
      </c>
      <c r="G9" s="65">
        <f t="shared" si="2"/>
        <v>40881</v>
      </c>
      <c r="H9" s="65">
        <f t="shared" si="2"/>
        <v>40880</v>
      </c>
      <c r="I9" s="65">
        <f t="shared" si="2"/>
        <v>40879</v>
      </c>
      <c r="J9" s="65">
        <f t="shared" si="2"/>
        <v>40878</v>
      </c>
      <c r="K9" s="65">
        <f t="shared" si="2"/>
        <v>40877</v>
      </c>
      <c r="L9" s="65">
        <f t="shared" si="2"/>
        <v>40876</v>
      </c>
      <c r="M9" s="65">
        <f t="shared" si="2"/>
        <v>40875</v>
      </c>
      <c r="N9" s="65">
        <f t="shared" si="2"/>
        <v>40874</v>
      </c>
      <c r="O9" s="65">
        <f t="shared" si="2"/>
        <v>40873</v>
      </c>
      <c r="P9" s="65">
        <f t="shared" si="2"/>
        <v>40872</v>
      </c>
      <c r="Q9" s="65">
        <f t="shared" si="2"/>
        <v>40871</v>
      </c>
      <c r="R9" s="65">
        <f t="shared" si="2"/>
        <v>40870</v>
      </c>
      <c r="S9" s="65">
        <f t="shared" si="2"/>
        <v>40869</v>
      </c>
      <c r="T9" s="65">
        <f t="shared" si="2"/>
        <v>40868</v>
      </c>
      <c r="U9" s="65">
        <f t="shared" si="2"/>
        <v>40867</v>
      </c>
      <c r="V9" s="65">
        <f t="shared" si="2"/>
        <v>40866</v>
      </c>
      <c r="W9" s="65">
        <f t="shared" si="2"/>
        <v>40865</v>
      </c>
      <c r="X9" s="65">
        <f t="shared" si="2"/>
        <v>40864</v>
      </c>
      <c r="Y9" s="65">
        <f t="shared" si="2"/>
        <v>40863</v>
      </c>
      <c r="AA9" s="2"/>
    </row>
    <row r="10" spans="2:27" ht="10.5" customHeight="1" thickBot="1">
      <c r="B10" s="2"/>
      <c r="C10" s="66" t="s">
        <v>42</v>
      </c>
      <c r="D10" s="66" t="s">
        <v>42</v>
      </c>
      <c r="E10" s="66" t="s">
        <v>42</v>
      </c>
      <c r="F10" s="66" t="s">
        <v>42</v>
      </c>
      <c r="G10" s="66" t="s">
        <v>42</v>
      </c>
      <c r="H10" s="66" t="s">
        <v>42</v>
      </c>
      <c r="I10" s="66" t="s">
        <v>42</v>
      </c>
      <c r="J10" s="66" t="s">
        <v>42</v>
      </c>
      <c r="K10" s="66" t="s">
        <v>42</v>
      </c>
      <c r="L10" s="66" t="s">
        <v>42</v>
      </c>
      <c r="M10" s="66" t="s">
        <v>42</v>
      </c>
      <c r="N10" s="66" t="s">
        <v>42</v>
      </c>
      <c r="O10" s="66" t="s">
        <v>42</v>
      </c>
      <c r="P10" s="66" t="s">
        <v>42</v>
      </c>
      <c r="Q10" s="66" t="s">
        <v>42</v>
      </c>
      <c r="R10" s="66" t="s">
        <v>42</v>
      </c>
      <c r="S10" s="66" t="s">
        <v>42</v>
      </c>
      <c r="T10" s="66" t="s">
        <v>42</v>
      </c>
      <c r="U10" s="66" t="s">
        <v>42</v>
      </c>
      <c r="V10" s="66" t="s">
        <v>42</v>
      </c>
      <c r="W10" s="66" t="s">
        <v>42</v>
      </c>
      <c r="X10" s="66" t="s">
        <v>42</v>
      </c>
      <c r="Y10" s="66" t="s">
        <v>42</v>
      </c>
      <c r="Z10" s="82"/>
      <c r="AA10" s="2"/>
    </row>
    <row r="11" spans="2:27" ht="10.5" customHeight="1">
      <c r="B11" s="2"/>
      <c r="C11" s="67">
        <f aca="true" t="shared" si="3" ref="C11:Y11">C9-DAY(29)</f>
        <v>40856</v>
      </c>
      <c r="D11" s="67">
        <f t="shared" si="3"/>
        <v>40855</v>
      </c>
      <c r="E11" s="67">
        <f t="shared" si="3"/>
        <v>40854</v>
      </c>
      <c r="F11" s="67">
        <f t="shared" si="3"/>
        <v>40853</v>
      </c>
      <c r="G11" s="67">
        <f t="shared" si="3"/>
        <v>40852</v>
      </c>
      <c r="H11" s="67">
        <f t="shared" si="3"/>
        <v>40851</v>
      </c>
      <c r="I11" s="67">
        <f t="shared" si="3"/>
        <v>40850</v>
      </c>
      <c r="J11" s="67">
        <f t="shared" si="3"/>
        <v>40849</v>
      </c>
      <c r="K11" s="67">
        <f t="shared" si="3"/>
        <v>40848</v>
      </c>
      <c r="L11" s="67">
        <f t="shared" si="3"/>
        <v>40847</v>
      </c>
      <c r="M11" s="67">
        <f t="shared" si="3"/>
        <v>40846</v>
      </c>
      <c r="N11" s="67">
        <f t="shared" si="3"/>
        <v>40845</v>
      </c>
      <c r="O11" s="67">
        <f t="shared" si="3"/>
        <v>40844</v>
      </c>
      <c r="P11" s="67">
        <f t="shared" si="3"/>
        <v>40843</v>
      </c>
      <c r="Q11" s="67">
        <f t="shared" si="3"/>
        <v>40842</v>
      </c>
      <c r="R11" s="67">
        <f t="shared" si="3"/>
        <v>40841</v>
      </c>
      <c r="S11" s="67">
        <f t="shared" si="3"/>
        <v>40840</v>
      </c>
      <c r="T11" s="67">
        <f t="shared" si="3"/>
        <v>40839</v>
      </c>
      <c r="U11" s="67">
        <f t="shared" si="3"/>
        <v>40838</v>
      </c>
      <c r="V11" s="67">
        <f t="shared" si="3"/>
        <v>40837</v>
      </c>
      <c r="W11" s="67">
        <f t="shared" si="3"/>
        <v>40836</v>
      </c>
      <c r="X11" s="67">
        <f t="shared" si="3"/>
        <v>40835</v>
      </c>
      <c r="Y11" s="67">
        <f t="shared" si="3"/>
        <v>40834</v>
      </c>
      <c r="Z11" s="87"/>
      <c r="AA11" s="2"/>
    </row>
    <row r="12" spans="2:27" ht="10.5" customHeight="1">
      <c r="B12" s="2"/>
      <c r="C12" s="68">
        <f>IF(C11&lt;$D$57,30,'②長時間労働（出来事）確認表'!$C25)</f>
        <v>0</v>
      </c>
      <c r="D12" s="68">
        <f>IF(D11&lt;$D$57,30,'②長時間労働（出来事）確認表'!$C26)</f>
        <v>0</v>
      </c>
      <c r="E12" s="68">
        <f>IF(E11&lt;$D$57,30,'②長時間労働（出来事）確認表'!$C27)</f>
        <v>0</v>
      </c>
      <c r="F12" s="68">
        <f>IF(F11&lt;$D$57,30,'②長時間労働（出来事）確認表'!$C28)</f>
        <v>0</v>
      </c>
      <c r="G12" s="68">
        <f>IF(G11&lt;$D$57,30,'②長時間労働（出来事）確認表'!$C29)</f>
        <v>0</v>
      </c>
      <c r="H12" s="68">
        <f>IF(H11&lt;$D$57,30,'②長時間労働（出来事）確認表'!$C30)</f>
        <v>0</v>
      </c>
      <c r="I12" s="68">
        <f>IF(I11&lt;$D$57,30,'②長時間労働（出来事）確認表'!$C31)</f>
        <v>0</v>
      </c>
      <c r="J12" s="68">
        <f>IF(J11&lt;$D$57,30,'②長時間労働（出来事）確認表'!$C32)</f>
        <v>0</v>
      </c>
      <c r="K12" s="68">
        <f>IF(K11&lt;$D$57,30,'②長時間労働（出来事）確認表'!$I3)</f>
        <v>0</v>
      </c>
      <c r="L12" s="68">
        <f>IF(L11&lt;$D$57,30,'②長時間労働（出来事）確認表'!$I4)</f>
        <v>0</v>
      </c>
      <c r="M12" s="68">
        <f>IF(M11&lt;$D$57,30,'②長時間労働（出来事）確認表'!$I5)</f>
        <v>0</v>
      </c>
      <c r="N12" s="68">
        <f>IF(N11&lt;$D$57,30,'②長時間労働（出来事）確認表'!$I6)</f>
        <v>0</v>
      </c>
      <c r="O12" s="68">
        <f>IF(O11&lt;$D$57,30,'②長時間労働（出来事）確認表'!$I7)</f>
        <v>0</v>
      </c>
      <c r="P12" s="68">
        <f>IF(P11&lt;$D$57,30,'②長時間労働（出来事）確認表'!$I8)</f>
        <v>0</v>
      </c>
      <c r="Q12" s="68">
        <f>IF(Q11&lt;$D$57,30,'②長時間労働（出来事）確認表'!$I9)</f>
        <v>0</v>
      </c>
      <c r="R12" s="68">
        <f>IF(R11&lt;$D$57,30,'②長時間労働（出来事）確認表'!$I10)</f>
        <v>0</v>
      </c>
      <c r="S12" s="68">
        <f>IF(S11&lt;$D$57,30,'②長時間労働（出来事）確認表'!$I11)</f>
        <v>0</v>
      </c>
      <c r="T12" s="68">
        <f>IF(T11&lt;$D$57,30,'②長時間労働（出来事）確認表'!$I12)</f>
        <v>0</v>
      </c>
      <c r="U12" s="68">
        <f>IF(U11&lt;$D$57,30,'②長時間労働（出来事）確認表'!$I13)</f>
        <v>0</v>
      </c>
      <c r="V12" s="68">
        <f>IF(V11&lt;$D$57,30,'②長時間労働（出来事）確認表'!$I14)</f>
        <v>0</v>
      </c>
      <c r="W12" s="68">
        <f>IF(W11&lt;$D$57,30,'②長時間労働（出来事）確認表'!$I15)</f>
        <v>0</v>
      </c>
      <c r="X12" s="68">
        <f>IF(X11&lt;$D$57,30,'②長時間労働（出来事）確認表'!$I16)</f>
        <v>0</v>
      </c>
      <c r="Y12" s="68">
        <f>IF(Y11&lt;$D$57,30,'②長時間労働（出来事）確認表'!$I17)</f>
        <v>0</v>
      </c>
      <c r="Z12" s="88"/>
      <c r="AA12" s="2"/>
    </row>
    <row r="13" ht="12" customHeight="1" thickBot="1">
      <c r="Z13" s="89"/>
    </row>
    <row r="14" spans="2:26" ht="12" customHeight="1">
      <c r="B14" s="86"/>
      <c r="C14" s="84"/>
      <c r="D14" s="85"/>
      <c r="E14" s="85"/>
      <c r="F14" s="85"/>
      <c r="G14" s="85"/>
      <c r="H14" s="85"/>
      <c r="I14" s="85"/>
      <c r="J14" s="85"/>
      <c r="K14" s="85"/>
      <c r="L14" s="85"/>
      <c r="M14" s="85"/>
      <c r="N14" s="85"/>
      <c r="O14" s="85"/>
      <c r="P14" s="85"/>
      <c r="Q14" s="85"/>
      <c r="R14" s="85"/>
      <c r="S14" s="85"/>
      <c r="T14" s="85"/>
      <c r="U14" s="85"/>
      <c r="V14" s="85"/>
      <c r="W14" s="85"/>
      <c r="X14" s="85"/>
      <c r="Y14" s="85"/>
      <c r="Z14" s="83"/>
    </row>
    <row r="15" spans="2:41" ht="10.5" customHeight="1">
      <c r="B15" s="90"/>
      <c r="C15" s="105">
        <v>47</v>
      </c>
      <c r="D15" s="105">
        <v>48</v>
      </c>
      <c r="E15" s="105">
        <v>49</v>
      </c>
      <c r="F15" s="105">
        <v>50</v>
      </c>
      <c r="G15" s="105">
        <v>51</v>
      </c>
      <c r="H15" s="105">
        <v>52</v>
      </c>
      <c r="I15" s="105">
        <v>53</v>
      </c>
      <c r="J15" s="105">
        <v>54</v>
      </c>
      <c r="K15" s="105">
        <v>55</v>
      </c>
      <c r="L15" s="105">
        <v>56</v>
      </c>
      <c r="M15" s="105">
        <v>57</v>
      </c>
      <c r="N15" s="105">
        <v>58</v>
      </c>
      <c r="O15" s="105">
        <v>59</v>
      </c>
      <c r="P15" s="105">
        <v>60</v>
      </c>
      <c r="Q15" s="105">
        <v>61</v>
      </c>
      <c r="R15" s="105">
        <v>62</v>
      </c>
      <c r="S15" s="105">
        <v>63</v>
      </c>
      <c r="T15" s="105">
        <v>64</v>
      </c>
      <c r="U15" s="105">
        <v>65</v>
      </c>
      <c r="V15" s="105">
        <v>66</v>
      </c>
      <c r="W15" s="105">
        <v>67</v>
      </c>
      <c r="X15" s="105">
        <v>68</v>
      </c>
      <c r="Y15" s="105">
        <v>69</v>
      </c>
      <c r="AA15" s="2"/>
      <c r="AB15" s="2"/>
      <c r="AO15" s="59"/>
    </row>
    <row r="16" spans="2:41" ht="10.5" customHeight="1" thickBot="1">
      <c r="B16" s="91"/>
      <c r="C16" s="65">
        <f>Y9-DAY(1)</f>
        <v>40862</v>
      </c>
      <c r="D16" s="65">
        <f aca="true" t="shared" si="4" ref="D16:Y16">C16-DAY(1)</f>
        <v>40861</v>
      </c>
      <c r="E16" s="65">
        <f t="shared" si="4"/>
        <v>40860</v>
      </c>
      <c r="F16" s="65">
        <f t="shared" si="4"/>
        <v>40859</v>
      </c>
      <c r="G16" s="65">
        <f t="shared" si="4"/>
        <v>40858</v>
      </c>
      <c r="H16" s="65">
        <f t="shared" si="4"/>
        <v>40857</v>
      </c>
      <c r="I16" s="65">
        <f t="shared" si="4"/>
        <v>40856</v>
      </c>
      <c r="J16" s="65">
        <f t="shared" si="4"/>
        <v>40855</v>
      </c>
      <c r="K16" s="65">
        <f t="shared" si="4"/>
        <v>40854</v>
      </c>
      <c r="L16" s="65">
        <f t="shared" si="4"/>
        <v>40853</v>
      </c>
      <c r="M16" s="65">
        <f t="shared" si="4"/>
        <v>40852</v>
      </c>
      <c r="N16" s="65">
        <f t="shared" si="4"/>
        <v>40851</v>
      </c>
      <c r="O16" s="65">
        <f t="shared" si="4"/>
        <v>40850</v>
      </c>
      <c r="P16" s="65">
        <f t="shared" si="4"/>
        <v>40849</v>
      </c>
      <c r="Q16" s="65">
        <f t="shared" si="4"/>
        <v>40848</v>
      </c>
      <c r="R16" s="65">
        <f t="shared" si="4"/>
        <v>40847</v>
      </c>
      <c r="S16" s="65">
        <f t="shared" si="4"/>
        <v>40846</v>
      </c>
      <c r="T16" s="65">
        <f t="shared" si="4"/>
        <v>40845</v>
      </c>
      <c r="U16" s="65">
        <f t="shared" si="4"/>
        <v>40844</v>
      </c>
      <c r="V16" s="65">
        <f t="shared" si="4"/>
        <v>40843</v>
      </c>
      <c r="W16" s="65">
        <f t="shared" si="4"/>
        <v>40842</v>
      </c>
      <c r="X16" s="65">
        <f t="shared" si="4"/>
        <v>40841</v>
      </c>
      <c r="Y16" s="65">
        <f t="shared" si="4"/>
        <v>40840</v>
      </c>
      <c r="AA16" s="2"/>
      <c r="AB16" s="2"/>
      <c r="AO16" s="59"/>
    </row>
    <row r="17" spans="2:41" ht="10.5" customHeight="1" thickBot="1">
      <c r="B17" s="2"/>
      <c r="C17" s="66" t="s">
        <v>42</v>
      </c>
      <c r="D17" s="66" t="s">
        <v>42</v>
      </c>
      <c r="E17" s="66" t="s">
        <v>42</v>
      </c>
      <c r="F17" s="66" t="s">
        <v>42</v>
      </c>
      <c r="G17" s="66" t="s">
        <v>42</v>
      </c>
      <c r="H17" s="66" t="s">
        <v>42</v>
      </c>
      <c r="I17" s="66" t="s">
        <v>42</v>
      </c>
      <c r="J17" s="66" t="s">
        <v>42</v>
      </c>
      <c r="K17" s="66" t="s">
        <v>42</v>
      </c>
      <c r="L17" s="66" t="s">
        <v>42</v>
      </c>
      <c r="M17" s="66" t="s">
        <v>42</v>
      </c>
      <c r="N17" s="66" t="s">
        <v>42</v>
      </c>
      <c r="O17" s="66" t="s">
        <v>42</v>
      </c>
      <c r="P17" s="66" t="s">
        <v>42</v>
      </c>
      <c r="Q17" s="66" t="s">
        <v>42</v>
      </c>
      <c r="R17" s="66" t="s">
        <v>42</v>
      </c>
      <c r="S17" s="66" t="s">
        <v>42</v>
      </c>
      <c r="T17" s="66" t="s">
        <v>42</v>
      </c>
      <c r="U17" s="66" t="s">
        <v>42</v>
      </c>
      <c r="V17" s="66" t="s">
        <v>42</v>
      </c>
      <c r="W17" s="66" t="s">
        <v>42</v>
      </c>
      <c r="X17" s="66" t="s">
        <v>42</v>
      </c>
      <c r="Y17" s="66" t="s">
        <v>42</v>
      </c>
      <c r="Z17" s="82"/>
      <c r="AA17" s="2"/>
      <c r="AB17" s="2"/>
      <c r="AO17" s="59"/>
    </row>
    <row r="18" spans="2:41" ht="10.5" customHeight="1">
      <c r="B18" s="2"/>
      <c r="C18" s="67">
        <f aca="true" t="shared" si="5" ref="C18:Y18">C16-DAY(29)</f>
        <v>40833</v>
      </c>
      <c r="D18" s="67">
        <f t="shared" si="5"/>
        <v>40832</v>
      </c>
      <c r="E18" s="67">
        <f t="shared" si="5"/>
        <v>40831</v>
      </c>
      <c r="F18" s="67">
        <f t="shared" si="5"/>
        <v>40830</v>
      </c>
      <c r="G18" s="67">
        <f t="shared" si="5"/>
        <v>40829</v>
      </c>
      <c r="H18" s="67">
        <f t="shared" si="5"/>
        <v>40828</v>
      </c>
      <c r="I18" s="67">
        <f t="shared" si="5"/>
        <v>40827</v>
      </c>
      <c r="J18" s="67">
        <f t="shared" si="5"/>
        <v>40826</v>
      </c>
      <c r="K18" s="67">
        <f t="shared" si="5"/>
        <v>40825</v>
      </c>
      <c r="L18" s="67">
        <f t="shared" si="5"/>
        <v>40824</v>
      </c>
      <c r="M18" s="67">
        <f t="shared" si="5"/>
        <v>40823</v>
      </c>
      <c r="N18" s="67">
        <f t="shared" si="5"/>
        <v>40822</v>
      </c>
      <c r="O18" s="67">
        <f t="shared" si="5"/>
        <v>40821</v>
      </c>
      <c r="P18" s="67">
        <f t="shared" si="5"/>
        <v>40820</v>
      </c>
      <c r="Q18" s="67">
        <f t="shared" si="5"/>
        <v>40819</v>
      </c>
      <c r="R18" s="67">
        <f t="shared" si="5"/>
        <v>40818</v>
      </c>
      <c r="S18" s="67">
        <f t="shared" si="5"/>
        <v>40817</v>
      </c>
      <c r="T18" s="67">
        <f t="shared" si="5"/>
        <v>40816</v>
      </c>
      <c r="U18" s="67">
        <f t="shared" si="5"/>
        <v>40815</v>
      </c>
      <c r="V18" s="67">
        <f t="shared" si="5"/>
        <v>40814</v>
      </c>
      <c r="W18" s="67">
        <f t="shared" si="5"/>
        <v>40813</v>
      </c>
      <c r="X18" s="67">
        <f t="shared" si="5"/>
        <v>40812</v>
      </c>
      <c r="Y18" s="67">
        <f t="shared" si="5"/>
        <v>40811</v>
      </c>
      <c r="Z18" s="87"/>
      <c r="AA18" s="2"/>
      <c r="AB18" s="2"/>
      <c r="AO18" s="59"/>
    </row>
    <row r="19" spans="2:41" ht="10.5" customHeight="1">
      <c r="B19" s="2"/>
      <c r="C19" s="68">
        <f>IF(C18&lt;$D$57,30,'②長時間労働（出来事）確認表'!$I18)</f>
        <v>0</v>
      </c>
      <c r="D19" s="68">
        <f>IF(D18&lt;$D$57,30,'②長時間労働（出来事）確認表'!$I19)</f>
        <v>0</v>
      </c>
      <c r="E19" s="68">
        <f>IF(E18&lt;$D$57,30,'②長時間労働（出来事）確認表'!$I20)</f>
        <v>0</v>
      </c>
      <c r="F19" s="68">
        <f>IF(F18&lt;$D$57,30,'②長時間労働（出来事）確認表'!$I21)</f>
        <v>0</v>
      </c>
      <c r="G19" s="68">
        <f>IF(G18&lt;$D$57,30,'②長時間労働（出来事）確認表'!$I22)</f>
        <v>0</v>
      </c>
      <c r="H19" s="68">
        <f>IF(H18&lt;$D$57,30,'②長時間労働（出来事）確認表'!$I23)</f>
        <v>0</v>
      </c>
      <c r="I19" s="68">
        <f>IF(I18&lt;$D$57,30,'②長時間労働（出来事）確認表'!$I24)</f>
        <v>0</v>
      </c>
      <c r="J19" s="68">
        <f>IF(J18&lt;$D$57,30,'②長時間労働（出来事）確認表'!$I25)</f>
        <v>0</v>
      </c>
      <c r="K19" s="68">
        <f>IF(K18&lt;$D$57,30,'②長時間労働（出来事）確認表'!$I26)</f>
        <v>0</v>
      </c>
      <c r="L19" s="68">
        <f>IF(L18&lt;$D$57,30,'②長時間労働（出来事）確認表'!$I27)</f>
        <v>0</v>
      </c>
      <c r="M19" s="68">
        <f>IF(M18&lt;$D$57,30,'②長時間労働（出来事）確認表'!$I28)</f>
        <v>0</v>
      </c>
      <c r="N19" s="68">
        <f>IF(N18&lt;$D$57,30,'②長時間労働（出来事）確認表'!$I29)</f>
        <v>0</v>
      </c>
      <c r="O19" s="68">
        <f>IF(O18&lt;$D$57,30,'②長時間労働（出来事）確認表'!$I30)</f>
        <v>0</v>
      </c>
      <c r="P19" s="68">
        <f>IF(P18&lt;$D$57,30,'②長時間労働（出来事）確認表'!$I31)</f>
        <v>0</v>
      </c>
      <c r="Q19" s="68">
        <f>IF(Q18&lt;$D$57,30,'②長時間労働（出来事）確認表'!$I32)</f>
        <v>0</v>
      </c>
      <c r="R19" s="68">
        <f>IF(R18&lt;$D$57,30,'②長時間労働（出来事）確認表'!$O3)</f>
        <v>0</v>
      </c>
      <c r="S19" s="68">
        <f>IF(S18&lt;$D$57,30,'②長時間労働（出来事）確認表'!$O4)</f>
        <v>0</v>
      </c>
      <c r="T19" s="68">
        <f>IF(T18&lt;$D$57,30,'②長時間労働（出来事）確認表'!$O5)</f>
        <v>0</v>
      </c>
      <c r="U19" s="68">
        <f>IF(U18&lt;$D$57,30,'②長時間労働（出来事）確認表'!$O6)</f>
        <v>0</v>
      </c>
      <c r="V19" s="68">
        <f>IF(V18&lt;$D$57,30,'②長時間労働（出来事）確認表'!$O7)</f>
        <v>0</v>
      </c>
      <c r="W19" s="68">
        <f>IF(W18&lt;$D$57,30,'②長時間労働（出来事）確認表'!$O8)</f>
        <v>0</v>
      </c>
      <c r="X19" s="68">
        <f>IF(X18&lt;$D$57,30,'②長時間労働（出来事）確認表'!$O9)</f>
        <v>0</v>
      </c>
      <c r="Y19" s="68">
        <f>IF(Y18&lt;$D$57,30,'②長時間労働（出来事）確認表'!$O10)</f>
        <v>0</v>
      </c>
      <c r="Z19" s="88"/>
      <c r="AA19" s="2"/>
      <c r="AB19" s="2"/>
      <c r="AO19" s="59"/>
    </row>
    <row r="20" ht="12" customHeight="1" thickBot="1">
      <c r="Z20" s="89"/>
    </row>
    <row r="21" spans="2:26" ht="12" customHeight="1">
      <c r="B21" s="86"/>
      <c r="C21" s="84"/>
      <c r="D21" s="85"/>
      <c r="E21" s="85"/>
      <c r="F21" s="85"/>
      <c r="G21" s="85"/>
      <c r="H21" s="85"/>
      <c r="I21" s="85"/>
      <c r="J21" s="85"/>
      <c r="K21" s="85"/>
      <c r="L21" s="85"/>
      <c r="M21" s="85"/>
      <c r="N21" s="85"/>
      <c r="O21" s="85"/>
      <c r="P21" s="85"/>
      <c r="Q21" s="85"/>
      <c r="R21" s="85"/>
      <c r="S21" s="85"/>
      <c r="T21" s="85"/>
      <c r="U21" s="85"/>
      <c r="V21" s="85"/>
      <c r="W21" s="85"/>
      <c r="X21" s="85"/>
      <c r="Y21" s="85"/>
      <c r="Z21" s="83"/>
    </row>
    <row r="22" spans="2:42" ht="10.5" customHeight="1">
      <c r="B22" s="90"/>
      <c r="C22" s="105">
        <v>70</v>
      </c>
      <c r="D22" s="105">
        <v>71</v>
      </c>
      <c r="E22" s="105">
        <v>72</v>
      </c>
      <c r="F22" s="105">
        <v>73</v>
      </c>
      <c r="G22" s="105">
        <v>74</v>
      </c>
      <c r="H22" s="105">
        <v>75</v>
      </c>
      <c r="I22" s="105">
        <v>76</v>
      </c>
      <c r="J22" s="105">
        <v>77</v>
      </c>
      <c r="K22" s="105">
        <v>78</v>
      </c>
      <c r="L22" s="105">
        <v>79</v>
      </c>
      <c r="M22" s="105">
        <v>80</v>
      </c>
      <c r="N22" s="105">
        <v>81</v>
      </c>
      <c r="O22" s="105">
        <v>82</v>
      </c>
      <c r="P22" s="105">
        <v>83</v>
      </c>
      <c r="Q22" s="105">
        <v>84</v>
      </c>
      <c r="R22" s="105">
        <v>85</v>
      </c>
      <c r="S22" s="105">
        <v>86</v>
      </c>
      <c r="T22" s="105">
        <v>87</v>
      </c>
      <c r="U22" s="105">
        <v>88</v>
      </c>
      <c r="V22" s="105">
        <v>89</v>
      </c>
      <c r="W22" s="105">
        <v>90</v>
      </c>
      <c r="X22" s="105">
        <v>91</v>
      </c>
      <c r="Y22" s="105">
        <v>92</v>
      </c>
      <c r="AA22" s="2"/>
      <c r="AB22" s="2"/>
      <c r="AC22" s="2"/>
      <c r="AO22" s="59"/>
      <c r="AP22" s="59"/>
    </row>
    <row r="23" spans="2:42" ht="10.5" customHeight="1" thickBot="1">
      <c r="B23" s="91"/>
      <c r="C23" s="65">
        <f>Y16-DAY(1)</f>
        <v>40839</v>
      </c>
      <c r="D23" s="65">
        <f aca="true" t="shared" si="6" ref="D23:Y23">C23-DAY(1)</f>
        <v>40838</v>
      </c>
      <c r="E23" s="65">
        <f t="shared" si="6"/>
        <v>40837</v>
      </c>
      <c r="F23" s="65">
        <f t="shared" si="6"/>
        <v>40836</v>
      </c>
      <c r="G23" s="65">
        <f t="shared" si="6"/>
        <v>40835</v>
      </c>
      <c r="H23" s="65">
        <f t="shared" si="6"/>
        <v>40834</v>
      </c>
      <c r="I23" s="65">
        <f t="shared" si="6"/>
        <v>40833</v>
      </c>
      <c r="J23" s="65">
        <f t="shared" si="6"/>
        <v>40832</v>
      </c>
      <c r="K23" s="65">
        <f t="shared" si="6"/>
        <v>40831</v>
      </c>
      <c r="L23" s="65">
        <f t="shared" si="6"/>
        <v>40830</v>
      </c>
      <c r="M23" s="65">
        <f t="shared" si="6"/>
        <v>40829</v>
      </c>
      <c r="N23" s="65">
        <f t="shared" si="6"/>
        <v>40828</v>
      </c>
      <c r="O23" s="65">
        <f t="shared" si="6"/>
        <v>40827</v>
      </c>
      <c r="P23" s="65">
        <f t="shared" si="6"/>
        <v>40826</v>
      </c>
      <c r="Q23" s="65">
        <f t="shared" si="6"/>
        <v>40825</v>
      </c>
      <c r="R23" s="65">
        <f t="shared" si="6"/>
        <v>40824</v>
      </c>
      <c r="S23" s="65">
        <f t="shared" si="6"/>
        <v>40823</v>
      </c>
      <c r="T23" s="65">
        <f t="shared" si="6"/>
        <v>40822</v>
      </c>
      <c r="U23" s="65">
        <f t="shared" si="6"/>
        <v>40821</v>
      </c>
      <c r="V23" s="65">
        <f t="shared" si="6"/>
        <v>40820</v>
      </c>
      <c r="W23" s="65">
        <f t="shared" si="6"/>
        <v>40819</v>
      </c>
      <c r="X23" s="65">
        <f t="shared" si="6"/>
        <v>40818</v>
      </c>
      <c r="Y23" s="65">
        <f t="shared" si="6"/>
        <v>40817</v>
      </c>
      <c r="AA23" s="2"/>
      <c r="AB23" s="2"/>
      <c r="AC23" s="2"/>
      <c r="AO23" s="59"/>
      <c r="AP23" s="59"/>
    </row>
    <row r="24" spans="2:42" ht="10.5" customHeight="1" thickBot="1">
      <c r="B24" s="2"/>
      <c r="C24" s="66" t="s">
        <v>42</v>
      </c>
      <c r="D24" s="66" t="s">
        <v>42</v>
      </c>
      <c r="E24" s="66" t="s">
        <v>42</v>
      </c>
      <c r="F24" s="66" t="s">
        <v>42</v>
      </c>
      <c r="G24" s="66" t="s">
        <v>42</v>
      </c>
      <c r="H24" s="66" t="s">
        <v>42</v>
      </c>
      <c r="I24" s="66" t="s">
        <v>42</v>
      </c>
      <c r="J24" s="66" t="s">
        <v>42</v>
      </c>
      <c r="K24" s="66" t="s">
        <v>42</v>
      </c>
      <c r="L24" s="66" t="s">
        <v>42</v>
      </c>
      <c r="M24" s="66" t="s">
        <v>42</v>
      </c>
      <c r="N24" s="66" t="s">
        <v>42</v>
      </c>
      <c r="O24" s="66" t="s">
        <v>42</v>
      </c>
      <c r="P24" s="66" t="s">
        <v>42</v>
      </c>
      <c r="Q24" s="66" t="s">
        <v>42</v>
      </c>
      <c r="R24" s="66" t="s">
        <v>42</v>
      </c>
      <c r="S24" s="66" t="s">
        <v>42</v>
      </c>
      <c r="T24" s="66" t="s">
        <v>42</v>
      </c>
      <c r="U24" s="66" t="s">
        <v>42</v>
      </c>
      <c r="V24" s="66" t="s">
        <v>42</v>
      </c>
      <c r="W24" s="66" t="s">
        <v>42</v>
      </c>
      <c r="X24" s="66" t="s">
        <v>42</v>
      </c>
      <c r="Y24" s="66" t="s">
        <v>42</v>
      </c>
      <c r="Z24" s="82"/>
      <c r="AA24" s="2"/>
      <c r="AB24" s="2"/>
      <c r="AC24" s="2"/>
      <c r="AO24" s="59"/>
      <c r="AP24" s="59"/>
    </row>
    <row r="25" spans="2:42" ht="10.5" customHeight="1">
      <c r="B25" s="2"/>
      <c r="C25" s="67">
        <f aca="true" t="shared" si="7" ref="C25:Y25">C23-DAY(29)</f>
        <v>40810</v>
      </c>
      <c r="D25" s="67">
        <f t="shared" si="7"/>
        <v>40809</v>
      </c>
      <c r="E25" s="67">
        <f t="shared" si="7"/>
        <v>40808</v>
      </c>
      <c r="F25" s="67">
        <f t="shared" si="7"/>
        <v>40807</v>
      </c>
      <c r="G25" s="67">
        <f t="shared" si="7"/>
        <v>40806</v>
      </c>
      <c r="H25" s="67">
        <f t="shared" si="7"/>
        <v>40805</v>
      </c>
      <c r="I25" s="67">
        <f t="shared" si="7"/>
        <v>40804</v>
      </c>
      <c r="J25" s="67">
        <f t="shared" si="7"/>
        <v>40803</v>
      </c>
      <c r="K25" s="67">
        <f t="shared" si="7"/>
        <v>40802</v>
      </c>
      <c r="L25" s="67">
        <f t="shared" si="7"/>
        <v>40801</v>
      </c>
      <c r="M25" s="67">
        <f t="shared" si="7"/>
        <v>40800</v>
      </c>
      <c r="N25" s="67">
        <f t="shared" si="7"/>
        <v>40799</v>
      </c>
      <c r="O25" s="67">
        <f t="shared" si="7"/>
        <v>40798</v>
      </c>
      <c r="P25" s="67">
        <f t="shared" si="7"/>
        <v>40797</v>
      </c>
      <c r="Q25" s="67">
        <f t="shared" si="7"/>
        <v>40796</v>
      </c>
      <c r="R25" s="67">
        <f t="shared" si="7"/>
        <v>40795</v>
      </c>
      <c r="S25" s="67">
        <f t="shared" si="7"/>
        <v>40794</v>
      </c>
      <c r="T25" s="67">
        <f t="shared" si="7"/>
        <v>40793</v>
      </c>
      <c r="U25" s="67">
        <f t="shared" si="7"/>
        <v>40792</v>
      </c>
      <c r="V25" s="67">
        <f t="shared" si="7"/>
        <v>40791</v>
      </c>
      <c r="W25" s="67">
        <f t="shared" si="7"/>
        <v>40790</v>
      </c>
      <c r="X25" s="67">
        <f t="shared" si="7"/>
        <v>40789</v>
      </c>
      <c r="Y25" s="67">
        <f t="shared" si="7"/>
        <v>40788</v>
      </c>
      <c r="Z25" s="87"/>
      <c r="AA25" s="2"/>
      <c r="AB25" s="2"/>
      <c r="AC25" s="2"/>
      <c r="AO25" s="59"/>
      <c r="AP25" s="59"/>
    </row>
    <row r="26" spans="2:42" ht="10.5" customHeight="1">
      <c r="B26" s="2"/>
      <c r="C26" s="68">
        <f>IF(C25&lt;$D$57,30,'②長時間労働（出来事）確認表'!$O11)</f>
        <v>0</v>
      </c>
      <c r="D26" s="68">
        <f>IF(D25&lt;$D$57,30,'②長時間労働（出来事）確認表'!$O12)</f>
        <v>0</v>
      </c>
      <c r="E26" s="68">
        <f>IF(E25&lt;$D$57,30,'②長時間労働（出来事）確認表'!$O13)</f>
        <v>0</v>
      </c>
      <c r="F26" s="68">
        <f>IF(F25&lt;$D$57,30,'②長時間労働（出来事）確認表'!$O14)</f>
        <v>0</v>
      </c>
      <c r="G26" s="68">
        <f>IF(G25&lt;$D$57,30,'②長時間労働（出来事）確認表'!$O15)</f>
        <v>0</v>
      </c>
      <c r="H26" s="68">
        <f>IF(H25&lt;$D$57,30,'②長時間労働（出来事）確認表'!$O16)</f>
        <v>0</v>
      </c>
      <c r="I26" s="68">
        <f>IF(I25&lt;$D$57,30,'②長時間労働（出来事）確認表'!$O17)</f>
        <v>0</v>
      </c>
      <c r="J26" s="68">
        <f>IF(J25&lt;$D$57,30,'②長時間労働（出来事）確認表'!$O18)</f>
        <v>0</v>
      </c>
      <c r="K26" s="68">
        <f>IF(K25&lt;$D$57,30,'②長時間労働（出来事）確認表'!$O19)</f>
        <v>0</v>
      </c>
      <c r="L26" s="68">
        <f>IF(L25&lt;$D$57,30,'②長時間労働（出来事）確認表'!$O20)</f>
        <v>0</v>
      </c>
      <c r="M26" s="68">
        <f>IF(M25&lt;$D$57,30,'②長時間労働（出来事）確認表'!$O21)</f>
        <v>0</v>
      </c>
      <c r="N26" s="68">
        <f>IF(N25&lt;$D$57,30,'②長時間労働（出来事）確認表'!$O22)</f>
        <v>0</v>
      </c>
      <c r="O26" s="68">
        <f>IF(O25&lt;$D$57,30,'②長時間労働（出来事）確認表'!$O23)</f>
        <v>0</v>
      </c>
      <c r="P26" s="68">
        <f>IF(P25&lt;$D$57,30,'②長時間労働（出来事）確認表'!$O24)</f>
        <v>0</v>
      </c>
      <c r="Q26" s="68">
        <f>IF(Q25&lt;$D$57,30,'②長時間労働（出来事）確認表'!$O25)</f>
        <v>0</v>
      </c>
      <c r="R26" s="68">
        <f>IF(R25&lt;$D$57,30,'②長時間労働（出来事）確認表'!$O26)</f>
        <v>0</v>
      </c>
      <c r="S26" s="68">
        <f>IF(S25&lt;$D$57,30,'②長時間労働（出来事）確認表'!$O27)</f>
        <v>0</v>
      </c>
      <c r="T26" s="68">
        <f>IF(T25&lt;$D$57,30,'②長時間労働（出来事）確認表'!$O28)</f>
        <v>0</v>
      </c>
      <c r="U26" s="68">
        <f>IF(U25&lt;$D$57,30,'②長時間労働（出来事）確認表'!$O29)</f>
        <v>0</v>
      </c>
      <c r="V26" s="68">
        <f>IF(V25&lt;$D$57,30,'②長時間労働（出来事）確認表'!$O30)</f>
        <v>0</v>
      </c>
      <c r="W26" s="68">
        <f>IF(W25&lt;$D$57,30,'②長時間労働（出来事）確認表'!$O31)</f>
        <v>0</v>
      </c>
      <c r="X26" s="68">
        <f>IF(X25&lt;$D$57,30,'②長時間労働（出来事）確認表'!$O32)</f>
        <v>0</v>
      </c>
      <c r="Y26" s="68">
        <f>IF(Y25&lt;$D$57,30,'②長時間労働（出来事）確認表'!$U3)</f>
        <v>0</v>
      </c>
      <c r="Z26" s="88"/>
      <c r="AA26" s="2"/>
      <c r="AB26" s="2"/>
      <c r="AC26" s="2"/>
      <c r="AO26" s="59"/>
      <c r="AP26" s="59"/>
    </row>
    <row r="27" ht="12" customHeight="1" thickBot="1">
      <c r="Z27" s="89"/>
    </row>
    <row r="28" spans="2:26" ht="12" customHeight="1">
      <c r="B28" s="86"/>
      <c r="C28" s="84"/>
      <c r="D28" s="85"/>
      <c r="E28" s="85"/>
      <c r="F28" s="85"/>
      <c r="G28" s="85"/>
      <c r="H28" s="85"/>
      <c r="I28" s="85"/>
      <c r="J28" s="85"/>
      <c r="K28" s="85"/>
      <c r="L28" s="85"/>
      <c r="M28" s="85"/>
      <c r="N28" s="85"/>
      <c r="O28" s="85"/>
      <c r="P28" s="85"/>
      <c r="Q28" s="85"/>
      <c r="R28" s="85"/>
      <c r="S28" s="85"/>
      <c r="T28" s="85"/>
      <c r="U28" s="85"/>
      <c r="V28" s="85"/>
      <c r="W28" s="85"/>
      <c r="X28" s="85"/>
      <c r="Y28" s="85"/>
      <c r="Z28" s="83"/>
    </row>
    <row r="29" spans="2:43" ht="10.5" customHeight="1">
      <c r="B29" s="90"/>
      <c r="C29" s="105">
        <v>93</v>
      </c>
      <c r="D29" s="105">
        <v>94</v>
      </c>
      <c r="E29" s="105">
        <v>95</v>
      </c>
      <c r="F29" s="105">
        <v>96</v>
      </c>
      <c r="G29" s="105">
        <v>97</v>
      </c>
      <c r="H29" s="105">
        <v>98</v>
      </c>
      <c r="I29" s="105">
        <v>99</v>
      </c>
      <c r="J29" s="105">
        <v>100</v>
      </c>
      <c r="K29" s="105">
        <v>101</v>
      </c>
      <c r="L29" s="105">
        <v>102</v>
      </c>
      <c r="M29" s="105">
        <v>103</v>
      </c>
      <c r="N29" s="105">
        <v>104</v>
      </c>
      <c r="O29" s="105">
        <v>105</v>
      </c>
      <c r="P29" s="105">
        <v>106</v>
      </c>
      <c r="Q29" s="105">
        <v>107</v>
      </c>
      <c r="R29" s="105">
        <v>108</v>
      </c>
      <c r="S29" s="105">
        <v>109</v>
      </c>
      <c r="T29" s="105">
        <v>110</v>
      </c>
      <c r="U29" s="105">
        <v>111</v>
      </c>
      <c r="V29" s="105">
        <v>112</v>
      </c>
      <c r="W29" s="105">
        <v>113</v>
      </c>
      <c r="X29" s="105">
        <v>114</v>
      </c>
      <c r="Y29" s="105">
        <v>115</v>
      </c>
      <c r="AA29" s="2"/>
      <c r="AB29" s="2"/>
      <c r="AC29" s="2"/>
      <c r="AD29" s="2"/>
      <c r="AO29" s="59"/>
      <c r="AP29" s="59"/>
      <c r="AQ29" s="59"/>
    </row>
    <row r="30" spans="2:43" ht="10.5" customHeight="1" thickBot="1">
      <c r="B30" s="91"/>
      <c r="C30" s="65">
        <f>Y23-DAY(1)</f>
        <v>40816</v>
      </c>
      <c r="D30" s="65">
        <f aca="true" t="shared" si="8" ref="D30:Y30">C30-DAY(1)</f>
        <v>40815</v>
      </c>
      <c r="E30" s="65">
        <f t="shared" si="8"/>
        <v>40814</v>
      </c>
      <c r="F30" s="65">
        <f t="shared" si="8"/>
        <v>40813</v>
      </c>
      <c r="G30" s="65">
        <f t="shared" si="8"/>
        <v>40812</v>
      </c>
      <c r="H30" s="65">
        <f t="shared" si="8"/>
        <v>40811</v>
      </c>
      <c r="I30" s="65">
        <f t="shared" si="8"/>
        <v>40810</v>
      </c>
      <c r="J30" s="65">
        <f t="shared" si="8"/>
        <v>40809</v>
      </c>
      <c r="K30" s="65">
        <f t="shared" si="8"/>
        <v>40808</v>
      </c>
      <c r="L30" s="65">
        <f t="shared" si="8"/>
        <v>40807</v>
      </c>
      <c r="M30" s="65">
        <f t="shared" si="8"/>
        <v>40806</v>
      </c>
      <c r="N30" s="65">
        <f t="shared" si="8"/>
        <v>40805</v>
      </c>
      <c r="O30" s="65">
        <f t="shared" si="8"/>
        <v>40804</v>
      </c>
      <c r="P30" s="65">
        <f t="shared" si="8"/>
        <v>40803</v>
      </c>
      <c r="Q30" s="65">
        <f t="shared" si="8"/>
        <v>40802</v>
      </c>
      <c r="R30" s="65">
        <f t="shared" si="8"/>
        <v>40801</v>
      </c>
      <c r="S30" s="65">
        <f t="shared" si="8"/>
        <v>40800</v>
      </c>
      <c r="T30" s="65">
        <f t="shared" si="8"/>
        <v>40799</v>
      </c>
      <c r="U30" s="65">
        <f t="shared" si="8"/>
        <v>40798</v>
      </c>
      <c r="V30" s="65">
        <f t="shared" si="8"/>
        <v>40797</v>
      </c>
      <c r="W30" s="65">
        <f t="shared" si="8"/>
        <v>40796</v>
      </c>
      <c r="X30" s="65">
        <f t="shared" si="8"/>
        <v>40795</v>
      </c>
      <c r="Y30" s="65">
        <f t="shared" si="8"/>
        <v>40794</v>
      </c>
      <c r="AA30" s="2"/>
      <c r="AB30" s="2"/>
      <c r="AC30" s="2"/>
      <c r="AD30" s="2"/>
      <c r="AO30" s="59"/>
      <c r="AP30" s="59"/>
      <c r="AQ30" s="59"/>
    </row>
    <row r="31" spans="2:43" ht="10.5" customHeight="1" thickBot="1">
      <c r="B31" s="2"/>
      <c r="C31" s="66" t="s">
        <v>42</v>
      </c>
      <c r="D31" s="66" t="s">
        <v>42</v>
      </c>
      <c r="E31" s="66" t="s">
        <v>42</v>
      </c>
      <c r="F31" s="66" t="s">
        <v>42</v>
      </c>
      <c r="G31" s="66" t="s">
        <v>42</v>
      </c>
      <c r="H31" s="66" t="s">
        <v>42</v>
      </c>
      <c r="I31" s="66" t="s">
        <v>42</v>
      </c>
      <c r="J31" s="66" t="s">
        <v>42</v>
      </c>
      <c r="K31" s="66" t="s">
        <v>42</v>
      </c>
      <c r="L31" s="66" t="s">
        <v>42</v>
      </c>
      <c r="M31" s="66" t="s">
        <v>42</v>
      </c>
      <c r="N31" s="66" t="s">
        <v>42</v>
      </c>
      <c r="O31" s="66" t="s">
        <v>42</v>
      </c>
      <c r="P31" s="66" t="s">
        <v>42</v>
      </c>
      <c r="Q31" s="66" t="s">
        <v>42</v>
      </c>
      <c r="R31" s="66" t="s">
        <v>42</v>
      </c>
      <c r="S31" s="66" t="s">
        <v>42</v>
      </c>
      <c r="T31" s="66" t="s">
        <v>42</v>
      </c>
      <c r="U31" s="66" t="s">
        <v>42</v>
      </c>
      <c r="V31" s="66" t="s">
        <v>42</v>
      </c>
      <c r="W31" s="66" t="s">
        <v>42</v>
      </c>
      <c r="X31" s="66" t="s">
        <v>42</v>
      </c>
      <c r="Y31" s="66" t="s">
        <v>42</v>
      </c>
      <c r="Z31" s="82"/>
      <c r="AA31" s="2"/>
      <c r="AB31" s="2"/>
      <c r="AC31" s="2"/>
      <c r="AD31" s="2"/>
      <c r="AO31" s="59"/>
      <c r="AP31" s="59"/>
      <c r="AQ31" s="59"/>
    </row>
    <row r="32" spans="2:43" ht="10.5" customHeight="1">
      <c r="B32" s="2"/>
      <c r="C32" s="67">
        <f aca="true" t="shared" si="9" ref="C32:Y32">C30-DAY(29)</f>
        <v>40787</v>
      </c>
      <c r="D32" s="67">
        <f t="shared" si="9"/>
        <v>40786</v>
      </c>
      <c r="E32" s="67">
        <f t="shared" si="9"/>
        <v>40785</v>
      </c>
      <c r="F32" s="67">
        <f t="shared" si="9"/>
        <v>40784</v>
      </c>
      <c r="G32" s="67">
        <f t="shared" si="9"/>
        <v>40783</v>
      </c>
      <c r="H32" s="67">
        <f t="shared" si="9"/>
        <v>40782</v>
      </c>
      <c r="I32" s="67">
        <f t="shared" si="9"/>
        <v>40781</v>
      </c>
      <c r="J32" s="67">
        <f t="shared" si="9"/>
        <v>40780</v>
      </c>
      <c r="K32" s="67">
        <f t="shared" si="9"/>
        <v>40779</v>
      </c>
      <c r="L32" s="67">
        <f t="shared" si="9"/>
        <v>40778</v>
      </c>
      <c r="M32" s="67">
        <f t="shared" si="9"/>
        <v>40777</v>
      </c>
      <c r="N32" s="67">
        <f t="shared" si="9"/>
        <v>40776</v>
      </c>
      <c r="O32" s="67">
        <f t="shared" si="9"/>
        <v>40775</v>
      </c>
      <c r="P32" s="67">
        <f t="shared" si="9"/>
        <v>40774</v>
      </c>
      <c r="Q32" s="67">
        <f t="shared" si="9"/>
        <v>40773</v>
      </c>
      <c r="R32" s="67">
        <f t="shared" si="9"/>
        <v>40772</v>
      </c>
      <c r="S32" s="67">
        <f t="shared" si="9"/>
        <v>40771</v>
      </c>
      <c r="T32" s="67">
        <f t="shared" si="9"/>
        <v>40770</v>
      </c>
      <c r="U32" s="67">
        <f t="shared" si="9"/>
        <v>40769</v>
      </c>
      <c r="V32" s="67">
        <f t="shared" si="9"/>
        <v>40768</v>
      </c>
      <c r="W32" s="67">
        <f t="shared" si="9"/>
        <v>40767</v>
      </c>
      <c r="X32" s="67">
        <f t="shared" si="9"/>
        <v>40766</v>
      </c>
      <c r="Y32" s="67">
        <f t="shared" si="9"/>
        <v>40765</v>
      </c>
      <c r="Z32" s="87"/>
      <c r="AA32" s="2"/>
      <c r="AB32" s="2"/>
      <c r="AC32" s="2"/>
      <c r="AD32" s="2"/>
      <c r="AO32" s="59"/>
      <c r="AP32" s="59"/>
      <c r="AQ32" s="59"/>
    </row>
    <row r="33" spans="2:43" ht="10.5" customHeight="1">
      <c r="B33" s="2"/>
      <c r="C33" s="68">
        <f>IF(C32&lt;$D$57,30,'②長時間労働（出来事）確認表'!$U4)</f>
        <v>0</v>
      </c>
      <c r="D33" s="68">
        <f>IF(D32&lt;$D$57,30,'②長時間労働（出来事）確認表'!$U5)</f>
        <v>0</v>
      </c>
      <c r="E33" s="68">
        <f>IF(E32&lt;$D$57,30,'②長時間労働（出来事）確認表'!$U6)</f>
        <v>0</v>
      </c>
      <c r="F33" s="68">
        <f>IF(F32&lt;$D$57,30,'②長時間労働（出来事）確認表'!$U7)</f>
        <v>0</v>
      </c>
      <c r="G33" s="68">
        <f>IF(G32&lt;$D$57,30,'②長時間労働（出来事）確認表'!$U8)</f>
        <v>0</v>
      </c>
      <c r="H33" s="68">
        <f>IF(H32&lt;$D$57,30,'②長時間労働（出来事）確認表'!$U9)</f>
        <v>0</v>
      </c>
      <c r="I33" s="68">
        <f>IF(I32&lt;$D$57,30,'②長時間労働（出来事）確認表'!$U10)</f>
        <v>0</v>
      </c>
      <c r="J33" s="68">
        <f>IF(J32&lt;$D$57,30,'②長時間労働（出来事）確認表'!$U11)</f>
        <v>0</v>
      </c>
      <c r="K33" s="68">
        <f>IF(K32&lt;$D$57,30,'②長時間労働（出来事）確認表'!$U12)</f>
        <v>0</v>
      </c>
      <c r="L33" s="68">
        <f>IF(L32&lt;$D$57,30,'②長時間労働（出来事）確認表'!$U13)</f>
        <v>0</v>
      </c>
      <c r="M33" s="68">
        <f>IF(M32&lt;$D$57,30,'②長時間労働（出来事）確認表'!$U14)</f>
        <v>0</v>
      </c>
      <c r="N33" s="68">
        <f>IF(N32&lt;$D$57,30,'②長時間労働（出来事）確認表'!$U15)</f>
        <v>0</v>
      </c>
      <c r="O33" s="68">
        <f>IF(O32&lt;$D$57,30,'②長時間労働（出来事）確認表'!$U16)</f>
        <v>0</v>
      </c>
      <c r="P33" s="68">
        <f>IF(P32&lt;$D$57,30,'②長時間労働（出来事）確認表'!$U17)</f>
        <v>0</v>
      </c>
      <c r="Q33" s="68">
        <f>IF(Q32&lt;$D$57,30,'②長時間労働（出来事）確認表'!$U18)</f>
        <v>0</v>
      </c>
      <c r="R33" s="68">
        <f>IF(R32&lt;$D$57,30,'②長時間労働（出来事）確認表'!$U19)</f>
        <v>0</v>
      </c>
      <c r="S33" s="68">
        <f>IF(S32&lt;$D$57,30,'②長時間労働（出来事）確認表'!$U20)</f>
        <v>0</v>
      </c>
      <c r="T33" s="68">
        <f>IF(T32&lt;$D$57,30,'②長時間労働（出来事）確認表'!$U21)</f>
        <v>0</v>
      </c>
      <c r="U33" s="68">
        <f>IF(U32&lt;$D$57,30,'②長時間労働（出来事）確認表'!$U22)</f>
        <v>0</v>
      </c>
      <c r="V33" s="68">
        <f>IF(V32&lt;$D$57,30,'②長時間労働（出来事）確認表'!$U23)</f>
        <v>0</v>
      </c>
      <c r="W33" s="68">
        <f>IF(W32&lt;$D$57,30,'②長時間労働（出来事）確認表'!$U24)</f>
        <v>0</v>
      </c>
      <c r="X33" s="68">
        <f>IF(X32&lt;$D$57,30,'②長時間労働（出来事）確認表'!$U25)</f>
        <v>0</v>
      </c>
      <c r="Y33" s="68">
        <f>IF(Y32&lt;$D$57,30,'②長時間労働（出来事）確認表'!$U26)</f>
        <v>0</v>
      </c>
      <c r="Z33" s="88"/>
      <c r="AA33" s="2"/>
      <c r="AB33" s="2"/>
      <c r="AC33" s="2"/>
      <c r="AD33" s="2"/>
      <c r="AO33" s="59"/>
      <c r="AP33" s="59"/>
      <c r="AQ33" s="59"/>
    </row>
    <row r="34" ht="12" customHeight="1" thickBot="1">
      <c r="Z34" s="89"/>
    </row>
    <row r="35" spans="2:26" ht="12" customHeight="1">
      <c r="B35" s="86"/>
      <c r="C35" s="84"/>
      <c r="D35" s="85"/>
      <c r="E35" s="85"/>
      <c r="F35" s="85"/>
      <c r="G35" s="85"/>
      <c r="H35" s="85"/>
      <c r="I35" s="85"/>
      <c r="J35" s="85"/>
      <c r="K35" s="85"/>
      <c r="L35" s="85"/>
      <c r="M35" s="85"/>
      <c r="N35" s="85"/>
      <c r="O35" s="85"/>
      <c r="P35" s="85"/>
      <c r="Q35" s="85"/>
      <c r="R35" s="85"/>
      <c r="S35" s="85"/>
      <c r="T35" s="85"/>
      <c r="U35" s="85"/>
      <c r="V35" s="85"/>
      <c r="W35" s="85"/>
      <c r="X35" s="85"/>
      <c r="Y35" s="85"/>
      <c r="Z35" s="83"/>
    </row>
    <row r="36" spans="2:44" ht="10.5" customHeight="1">
      <c r="B36" s="90"/>
      <c r="C36" s="105">
        <v>116</v>
      </c>
      <c r="D36" s="105">
        <v>117</v>
      </c>
      <c r="E36" s="105">
        <v>118</v>
      </c>
      <c r="F36" s="105">
        <v>119</v>
      </c>
      <c r="G36" s="105">
        <v>120</v>
      </c>
      <c r="H36" s="105">
        <v>121</v>
      </c>
      <c r="I36" s="105">
        <v>122</v>
      </c>
      <c r="J36" s="105">
        <v>123</v>
      </c>
      <c r="K36" s="105">
        <v>124</v>
      </c>
      <c r="L36" s="105">
        <v>125</v>
      </c>
      <c r="M36" s="105">
        <v>126</v>
      </c>
      <c r="N36" s="105">
        <v>127</v>
      </c>
      <c r="O36" s="105">
        <v>128</v>
      </c>
      <c r="P36" s="105">
        <v>129</v>
      </c>
      <c r="Q36" s="105">
        <v>130</v>
      </c>
      <c r="R36" s="105">
        <v>131</v>
      </c>
      <c r="S36" s="105">
        <v>132</v>
      </c>
      <c r="T36" s="105">
        <v>133</v>
      </c>
      <c r="U36" s="105">
        <v>134</v>
      </c>
      <c r="V36" s="105">
        <v>135</v>
      </c>
      <c r="W36" s="105">
        <v>136</v>
      </c>
      <c r="X36" s="105">
        <v>137</v>
      </c>
      <c r="Y36" s="105">
        <v>138</v>
      </c>
      <c r="AA36" s="2"/>
      <c r="AB36" s="2"/>
      <c r="AC36" s="2"/>
      <c r="AD36" s="2"/>
      <c r="AE36" s="2"/>
      <c r="AO36" s="59"/>
      <c r="AP36" s="59"/>
      <c r="AQ36" s="59"/>
      <c r="AR36" s="59"/>
    </row>
    <row r="37" spans="2:44" ht="10.5" customHeight="1" thickBot="1">
      <c r="B37" s="91"/>
      <c r="C37" s="65">
        <f>Y30-DAY(1)</f>
        <v>40793</v>
      </c>
      <c r="D37" s="65">
        <f aca="true" t="shared" si="10" ref="D37:Y37">C37-DAY(1)</f>
        <v>40792</v>
      </c>
      <c r="E37" s="65">
        <f t="shared" si="10"/>
        <v>40791</v>
      </c>
      <c r="F37" s="65">
        <f t="shared" si="10"/>
        <v>40790</v>
      </c>
      <c r="G37" s="65">
        <f t="shared" si="10"/>
        <v>40789</v>
      </c>
      <c r="H37" s="65">
        <f t="shared" si="10"/>
        <v>40788</v>
      </c>
      <c r="I37" s="65">
        <f t="shared" si="10"/>
        <v>40787</v>
      </c>
      <c r="J37" s="65">
        <f t="shared" si="10"/>
        <v>40786</v>
      </c>
      <c r="K37" s="65">
        <f t="shared" si="10"/>
        <v>40785</v>
      </c>
      <c r="L37" s="65">
        <f t="shared" si="10"/>
        <v>40784</v>
      </c>
      <c r="M37" s="65">
        <f t="shared" si="10"/>
        <v>40783</v>
      </c>
      <c r="N37" s="65">
        <f t="shared" si="10"/>
        <v>40782</v>
      </c>
      <c r="O37" s="65">
        <f t="shared" si="10"/>
        <v>40781</v>
      </c>
      <c r="P37" s="65">
        <f t="shared" si="10"/>
        <v>40780</v>
      </c>
      <c r="Q37" s="65">
        <f t="shared" si="10"/>
        <v>40779</v>
      </c>
      <c r="R37" s="65">
        <f t="shared" si="10"/>
        <v>40778</v>
      </c>
      <c r="S37" s="65">
        <f t="shared" si="10"/>
        <v>40777</v>
      </c>
      <c r="T37" s="65">
        <f t="shared" si="10"/>
        <v>40776</v>
      </c>
      <c r="U37" s="65">
        <f t="shared" si="10"/>
        <v>40775</v>
      </c>
      <c r="V37" s="65">
        <f t="shared" si="10"/>
        <v>40774</v>
      </c>
      <c r="W37" s="65">
        <f t="shared" si="10"/>
        <v>40773</v>
      </c>
      <c r="X37" s="65">
        <f t="shared" si="10"/>
        <v>40772</v>
      </c>
      <c r="Y37" s="65">
        <f t="shared" si="10"/>
        <v>40771</v>
      </c>
      <c r="AA37" s="2"/>
      <c r="AB37" s="2"/>
      <c r="AC37" s="2"/>
      <c r="AD37" s="2"/>
      <c r="AE37" s="2"/>
      <c r="AO37" s="59"/>
      <c r="AP37" s="59"/>
      <c r="AQ37" s="59"/>
      <c r="AR37" s="59"/>
    </row>
    <row r="38" spans="2:44" ht="10.5" customHeight="1" thickBot="1">
      <c r="B38" s="2"/>
      <c r="C38" s="66" t="s">
        <v>42</v>
      </c>
      <c r="D38" s="66" t="s">
        <v>42</v>
      </c>
      <c r="E38" s="66" t="s">
        <v>42</v>
      </c>
      <c r="F38" s="66" t="s">
        <v>42</v>
      </c>
      <c r="G38" s="66" t="s">
        <v>42</v>
      </c>
      <c r="H38" s="66" t="s">
        <v>42</v>
      </c>
      <c r="I38" s="66" t="s">
        <v>42</v>
      </c>
      <c r="J38" s="66" t="s">
        <v>42</v>
      </c>
      <c r="K38" s="66" t="s">
        <v>42</v>
      </c>
      <c r="L38" s="66" t="s">
        <v>42</v>
      </c>
      <c r="M38" s="66" t="s">
        <v>42</v>
      </c>
      <c r="N38" s="66" t="s">
        <v>42</v>
      </c>
      <c r="O38" s="66" t="s">
        <v>42</v>
      </c>
      <c r="P38" s="66" t="s">
        <v>42</v>
      </c>
      <c r="Q38" s="66" t="s">
        <v>42</v>
      </c>
      <c r="R38" s="66" t="s">
        <v>42</v>
      </c>
      <c r="S38" s="66" t="s">
        <v>42</v>
      </c>
      <c r="T38" s="66" t="s">
        <v>42</v>
      </c>
      <c r="U38" s="66" t="s">
        <v>42</v>
      </c>
      <c r="V38" s="66" t="s">
        <v>42</v>
      </c>
      <c r="W38" s="66" t="s">
        <v>42</v>
      </c>
      <c r="X38" s="66" t="s">
        <v>42</v>
      </c>
      <c r="Y38" s="66" t="s">
        <v>42</v>
      </c>
      <c r="Z38" s="82"/>
      <c r="AA38" s="2"/>
      <c r="AB38" s="2"/>
      <c r="AC38" s="2"/>
      <c r="AD38" s="2"/>
      <c r="AE38" s="2"/>
      <c r="AO38" s="59"/>
      <c r="AP38" s="59"/>
      <c r="AQ38" s="59"/>
      <c r="AR38" s="59"/>
    </row>
    <row r="39" spans="2:44" ht="10.5" customHeight="1">
      <c r="B39" s="2"/>
      <c r="C39" s="67">
        <f aca="true" t="shared" si="11" ref="C39:Y39">C37-DAY(29)</f>
        <v>40764</v>
      </c>
      <c r="D39" s="67">
        <f t="shared" si="11"/>
        <v>40763</v>
      </c>
      <c r="E39" s="67">
        <f t="shared" si="11"/>
        <v>40762</v>
      </c>
      <c r="F39" s="67">
        <f t="shared" si="11"/>
        <v>40761</v>
      </c>
      <c r="G39" s="67">
        <f t="shared" si="11"/>
        <v>40760</v>
      </c>
      <c r="H39" s="67">
        <f t="shared" si="11"/>
        <v>40759</v>
      </c>
      <c r="I39" s="67">
        <f t="shared" si="11"/>
        <v>40758</v>
      </c>
      <c r="J39" s="67">
        <f t="shared" si="11"/>
        <v>40757</v>
      </c>
      <c r="K39" s="67">
        <f t="shared" si="11"/>
        <v>40756</v>
      </c>
      <c r="L39" s="67">
        <f t="shared" si="11"/>
        <v>40755</v>
      </c>
      <c r="M39" s="67">
        <f t="shared" si="11"/>
        <v>40754</v>
      </c>
      <c r="N39" s="67">
        <f t="shared" si="11"/>
        <v>40753</v>
      </c>
      <c r="O39" s="67">
        <f t="shared" si="11"/>
        <v>40752</v>
      </c>
      <c r="P39" s="67">
        <f t="shared" si="11"/>
        <v>40751</v>
      </c>
      <c r="Q39" s="67">
        <f t="shared" si="11"/>
        <v>40750</v>
      </c>
      <c r="R39" s="67">
        <f t="shared" si="11"/>
        <v>40749</v>
      </c>
      <c r="S39" s="67">
        <f t="shared" si="11"/>
        <v>40748</v>
      </c>
      <c r="T39" s="67">
        <f t="shared" si="11"/>
        <v>40747</v>
      </c>
      <c r="U39" s="67">
        <f t="shared" si="11"/>
        <v>40746</v>
      </c>
      <c r="V39" s="67">
        <f t="shared" si="11"/>
        <v>40745</v>
      </c>
      <c r="W39" s="67">
        <f t="shared" si="11"/>
        <v>40744</v>
      </c>
      <c r="X39" s="67">
        <f t="shared" si="11"/>
        <v>40743</v>
      </c>
      <c r="Y39" s="67">
        <f t="shared" si="11"/>
        <v>40742</v>
      </c>
      <c r="Z39" s="87"/>
      <c r="AA39" s="2"/>
      <c r="AB39" s="2"/>
      <c r="AC39" s="2"/>
      <c r="AD39" s="2"/>
      <c r="AE39" s="2"/>
      <c r="AO39" s="59"/>
      <c r="AP39" s="59"/>
      <c r="AQ39" s="59"/>
      <c r="AR39" s="59"/>
    </row>
    <row r="40" spans="2:44" ht="10.5" customHeight="1">
      <c r="B40" s="2"/>
      <c r="C40" s="68">
        <f>IF(C39&lt;$D$57,30,'②長時間労働（出来事）確認表'!$U27)</f>
        <v>0</v>
      </c>
      <c r="D40" s="68">
        <f>IF(D39&lt;$D$57,30,'②長時間労働（出来事）確認表'!$U28)</f>
        <v>0</v>
      </c>
      <c r="E40" s="68">
        <f>IF(E39&lt;$D$57,30,'②長時間労働（出来事）確認表'!$U29)</f>
        <v>0</v>
      </c>
      <c r="F40" s="68">
        <f>IF(F39&lt;$D$57,30,'②長時間労働（出来事）確認表'!$U30)</f>
        <v>0</v>
      </c>
      <c r="G40" s="68">
        <f>IF(G39&lt;$D$57,30,'②長時間労働（出来事）確認表'!$U31)</f>
        <v>0</v>
      </c>
      <c r="H40" s="68">
        <f>IF(H39&lt;$D$57,30,'②長時間労働（出来事）確認表'!$U32)</f>
        <v>0</v>
      </c>
      <c r="I40" s="68">
        <f>IF(I39&lt;$D$57,30,'②長時間労働（出来事）確認表'!$AA3)</f>
        <v>0</v>
      </c>
      <c r="J40" s="68">
        <f>IF(J39&lt;$D$57,30,'②長時間労働（出来事）確認表'!$AA4)</f>
        <v>0</v>
      </c>
      <c r="K40" s="68">
        <f>IF(K39&lt;$D$57,30,'②長時間労働（出来事）確認表'!$AA5)</f>
        <v>0</v>
      </c>
      <c r="L40" s="68">
        <f>IF(L39&lt;$D$57,30,'②長時間労働（出来事）確認表'!$AA6)</f>
        <v>0</v>
      </c>
      <c r="M40" s="68">
        <f>IF(M39&lt;$D$57,30,'②長時間労働（出来事）確認表'!$AA7)</f>
        <v>0</v>
      </c>
      <c r="N40" s="68">
        <f>IF(N39&lt;$D$57,30,'②長時間労働（出来事）確認表'!$AA8)</f>
        <v>0</v>
      </c>
      <c r="O40" s="68">
        <f>IF(O39&lt;$D$57,30,'②長時間労働（出来事）確認表'!$AA9)</f>
        <v>0</v>
      </c>
      <c r="P40" s="68">
        <f>IF(P39&lt;$D$57,30,'②長時間労働（出来事）確認表'!$AA10)</f>
        <v>0</v>
      </c>
      <c r="Q40" s="68">
        <f>IF(Q39&lt;$D$57,30,'②長時間労働（出来事）確認表'!$AA11)</f>
        <v>0</v>
      </c>
      <c r="R40" s="68">
        <f>IF(R39&lt;$D$57,30,'②長時間労働（出来事）確認表'!$AA12)</f>
        <v>0</v>
      </c>
      <c r="S40" s="68">
        <f>IF(S39&lt;$D$57,30,'②長時間労働（出来事）確認表'!$AA13)</f>
        <v>0</v>
      </c>
      <c r="T40" s="68">
        <f>IF(T39&lt;$D$57,30,'②長時間労働（出来事）確認表'!$AA14)</f>
        <v>0</v>
      </c>
      <c r="U40" s="68">
        <f>IF(U39&lt;$D$57,30,'②長時間労働（出来事）確認表'!$AA15)</f>
        <v>0</v>
      </c>
      <c r="V40" s="68">
        <f>IF(V39&lt;$D$57,30,'②長時間労働（出来事）確認表'!$AA16)</f>
        <v>0</v>
      </c>
      <c r="W40" s="68">
        <f>IF(W39&lt;$D$57,30,'②長時間労働（出来事）確認表'!$AA17)</f>
        <v>0</v>
      </c>
      <c r="X40" s="68">
        <f>IF(X39&lt;$D$57,30,'②長時間労働（出来事）確認表'!$AA18)</f>
        <v>0</v>
      </c>
      <c r="Y40" s="68">
        <f>IF(Y39&lt;$D$57,30,'②長時間労働（出来事）確認表'!$AA19)</f>
        <v>0</v>
      </c>
      <c r="Z40" s="88"/>
      <c r="AA40" s="2"/>
      <c r="AB40" s="2"/>
      <c r="AC40" s="2"/>
      <c r="AD40" s="2"/>
      <c r="AE40" s="2"/>
      <c r="AO40" s="59"/>
      <c r="AP40" s="59"/>
      <c r="AQ40" s="59"/>
      <c r="AR40" s="59"/>
    </row>
    <row r="41" ht="12" customHeight="1" thickBot="1">
      <c r="Z41" s="89"/>
    </row>
    <row r="42" spans="2:26" ht="12" customHeight="1">
      <c r="B42" s="86"/>
      <c r="C42" s="84"/>
      <c r="D42" s="85"/>
      <c r="E42" s="85"/>
      <c r="F42" s="85"/>
      <c r="G42" s="85"/>
      <c r="H42" s="85"/>
      <c r="I42" s="85"/>
      <c r="J42" s="85"/>
      <c r="K42" s="85"/>
      <c r="L42" s="85"/>
      <c r="M42" s="85"/>
      <c r="N42" s="85"/>
      <c r="O42" s="85"/>
      <c r="P42" s="85"/>
      <c r="Q42" s="85"/>
      <c r="R42" s="85"/>
      <c r="S42" s="85"/>
      <c r="T42" s="85"/>
      <c r="U42" s="85"/>
      <c r="V42" s="85"/>
      <c r="W42" s="85"/>
      <c r="X42" s="85"/>
      <c r="Y42" s="85"/>
      <c r="Z42" s="83"/>
    </row>
    <row r="43" spans="2:45" ht="10.5" customHeight="1">
      <c r="B43" s="90"/>
      <c r="C43" s="105">
        <v>139</v>
      </c>
      <c r="D43" s="105">
        <v>140</v>
      </c>
      <c r="E43" s="105">
        <v>141</v>
      </c>
      <c r="F43" s="105">
        <v>142</v>
      </c>
      <c r="G43" s="105">
        <v>143</v>
      </c>
      <c r="H43" s="105">
        <v>144</v>
      </c>
      <c r="I43" s="105">
        <v>145</v>
      </c>
      <c r="J43" s="105">
        <v>146</v>
      </c>
      <c r="K43" s="105">
        <v>147</v>
      </c>
      <c r="L43" s="105">
        <v>148</v>
      </c>
      <c r="M43" s="105">
        <v>149</v>
      </c>
      <c r="N43" s="105">
        <v>150</v>
      </c>
      <c r="O43" s="105">
        <v>151</v>
      </c>
      <c r="P43" s="105">
        <v>152</v>
      </c>
      <c r="Q43" s="105">
        <v>153</v>
      </c>
      <c r="R43" s="105">
        <v>154</v>
      </c>
      <c r="S43" s="105">
        <v>155</v>
      </c>
      <c r="T43" s="105">
        <v>156</v>
      </c>
      <c r="U43" s="105">
        <v>157</v>
      </c>
      <c r="V43" s="105">
        <v>158</v>
      </c>
      <c r="W43" s="105">
        <v>159</v>
      </c>
      <c r="X43" s="105">
        <v>160</v>
      </c>
      <c r="Y43" s="105">
        <v>161</v>
      </c>
      <c r="AA43" s="2"/>
      <c r="AB43" s="2"/>
      <c r="AC43" s="2"/>
      <c r="AD43" s="2"/>
      <c r="AE43" s="2"/>
      <c r="AF43" s="2"/>
      <c r="AO43" s="59"/>
      <c r="AP43" s="59"/>
      <c r="AQ43" s="59"/>
      <c r="AR43" s="59"/>
      <c r="AS43" s="59"/>
    </row>
    <row r="44" spans="2:45" ht="10.5" customHeight="1" thickBot="1">
      <c r="B44" s="91"/>
      <c r="C44" s="65">
        <f>Y37-DAY(1)</f>
        <v>40770</v>
      </c>
      <c r="D44" s="65">
        <f aca="true" t="shared" si="12" ref="D44:Y44">C44-DAY(1)</f>
        <v>40769</v>
      </c>
      <c r="E44" s="65">
        <f t="shared" si="12"/>
        <v>40768</v>
      </c>
      <c r="F44" s="65">
        <f t="shared" si="12"/>
        <v>40767</v>
      </c>
      <c r="G44" s="65">
        <f t="shared" si="12"/>
        <v>40766</v>
      </c>
      <c r="H44" s="65">
        <f t="shared" si="12"/>
        <v>40765</v>
      </c>
      <c r="I44" s="65">
        <f t="shared" si="12"/>
        <v>40764</v>
      </c>
      <c r="J44" s="65">
        <f t="shared" si="12"/>
        <v>40763</v>
      </c>
      <c r="K44" s="65">
        <f t="shared" si="12"/>
        <v>40762</v>
      </c>
      <c r="L44" s="65">
        <f t="shared" si="12"/>
        <v>40761</v>
      </c>
      <c r="M44" s="65">
        <f t="shared" si="12"/>
        <v>40760</v>
      </c>
      <c r="N44" s="65">
        <f t="shared" si="12"/>
        <v>40759</v>
      </c>
      <c r="O44" s="65">
        <f t="shared" si="12"/>
        <v>40758</v>
      </c>
      <c r="P44" s="65">
        <f t="shared" si="12"/>
        <v>40757</v>
      </c>
      <c r="Q44" s="65">
        <f t="shared" si="12"/>
        <v>40756</v>
      </c>
      <c r="R44" s="65">
        <f t="shared" si="12"/>
        <v>40755</v>
      </c>
      <c r="S44" s="65">
        <f t="shared" si="12"/>
        <v>40754</v>
      </c>
      <c r="T44" s="65">
        <f t="shared" si="12"/>
        <v>40753</v>
      </c>
      <c r="U44" s="65">
        <f t="shared" si="12"/>
        <v>40752</v>
      </c>
      <c r="V44" s="65">
        <f t="shared" si="12"/>
        <v>40751</v>
      </c>
      <c r="W44" s="65">
        <f t="shared" si="12"/>
        <v>40750</v>
      </c>
      <c r="X44" s="65">
        <f t="shared" si="12"/>
        <v>40749</v>
      </c>
      <c r="Y44" s="65">
        <f t="shared" si="12"/>
        <v>40748</v>
      </c>
      <c r="AA44" s="2"/>
      <c r="AB44" s="2"/>
      <c r="AC44" s="2"/>
      <c r="AD44" s="2"/>
      <c r="AE44" s="2"/>
      <c r="AF44" s="2"/>
      <c r="AO44" s="59"/>
      <c r="AP44" s="59"/>
      <c r="AQ44" s="59"/>
      <c r="AR44" s="59"/>
      <c r="AS44" s="59"/>
    </row>
    <row r="45" spans="2:45" ht="10.5" customHeight="1" thickBot="1">
      <c r="B45" s="2"/>
      <c r="C45" s="66" t="s">
        <v>42</v>
      </c>
      <c r="D45" s="66" t="s">
        <v>42</v>
      </c>
      <c r="E45" s="66" t="s">
        <v>42</v>
      </c>
      <c r="F45" s="66" t="s">
        <v>42</v>
      </c>
      <c r="G45" s="66" t="s">
        <v>42</v>
      </c>
      <c r="H45" s="66" t="s">
        <v>42</v>
      </c>
      <c r="I45" s="66" t="s">
        <v>42</v>
      </c>
      <c r="J45" s="66" t="s">
        <v>42</v>
      </c>
      <c r="K45" s="66" t="s">
        <v>42</v>
      </c>
      <c r="L45" s="66" t="s">
        <v>42</v>
      </c>
      <c r="M45" s="66" t="s">
        <v>42</v>
      </c>
      <c r="N45" s="66" t="s">
        <v>42</v>
      </c>
      <c r="O45" s="66" t="s">
        <v>42</v>
      </c>
      <c r="P45" s="66" t="s">
        <v>42</v>
      </c>
      <c r="Q45" s="66" t="s">
        <v>42</v>
      </c>
      <c r="R45" s="66" t="s">
        <v>42</v>
      </c>
      <c r="S45" s="66" t="s">
        <v>42</v>
      </c>
      <c r="T45" s="66" t="s">
        <v>42</v>
      </c>
      <c r="U45" s="66" t="s">
        <v>42</v>
      </c>
      <c r="V45" s="66" t="s">
        <v>42</v>
      </c>
      <c r="W45" s="66" t="s">
        <v>42</v>
      </c>
      <c r="X45" s="66" t="s">
        <v>42</v>
      </c>
      <c r="Y45" s="66" t="s">
        <v>42</v>
      </c>
      <c r="Z45" s="82"/>
      <c r="AA45" s="2"/>
      <c r="AB45" s="2"/>
      <c r="AC45" s="2"/>
      <c r="AD45" s="2"/>
      <c r="AE45" s="2"/>
      <c r="AF45" s="2"/>
      <c r="AO45" s="59"/>
      <c r="AP45" s="59"/>
      <c r="AQ45" s="59"/>
      <c r="AR45" s="59"/>
      <c r="AS45" s="59"/>
    </row>
    <row r="46" spans="2:45" ht="10.5" customHeight="1">
      <c r="B46" s="2"/>
      <c r="C46" s="67">
        <f aca="true" t="shared" si="13" ref="C46:Y46">C44-DAY(29)</f>
        <v>40741</v>
      </c>
      <c r="D46" s="67">
        <f t="shared" si="13"/>
        <v>40740</v>
      </c>
      <c r="E46" s="67">
        <f t="shared" si="13"/>
        <v>40739</v>
      </c>
      <c r="F46" s="67">
        <f t="shared" si="13"/>
        <v>40738</v>
      </c>
      <c r="G46" s="67">
        <f t="shared" si="13"/>
        <v>40737</v>
      </c>
      <c r="H46" s="67">
        <f t="shared" si="13"/>
        <v>40736</v>
      </c>
      <c r="I46" s="67">
        <f t="shared" si="13"/>
        <v>40735</v>
      </c>
      <c r="J46" s="67">
        <f t="shared" si="13"/>
        <v>40734</v>
      </c>
      <c r="K46" s="67">
        <f t="shared" si="13"/>
        <v>40733</v>
      </c>
      <c r="L46" s="67">
        <f t="shared" si="13"/>
        <v>40732</v>
      </c>
      <c r="M46" s="67">
        <f t="shared" si="13"/>
        <v>40731</v>
      </c>
      <c r="N46" s="67">
        <f t="shared" si="13"/>
        <v>40730</v>
      </c>
      <c r="O46" s="67">
        <f t="shared" si="13"/>
        <v>40729</v>
      </c>
      <c r="P46" s="67">
        <f t="shared" si="13"/>
        <v>40728</v>
      </c>
      <c r="Q46" s="67">
        <f t="shared" si="13"/>
        <v>40727</v>
      </c>
      <c r="R46" s="67">
        <f t="shared" si="13"/>
        <v>40726</v>
      </c>
      <c r="S46" s="67">
        <f t="shared" si="13"/>
        <v>40725</v>
      </c>
      <c r="T46" s="67">
        <f t="shared" si="13"/>
        <v>40724</v>
      </c>
      <c r="U46" s="67">
        <f t="shared" si="13"/>
        <v>40723</v>
      </c>
      <c r="V46" s="67">
        <f t="shared" si="13"/>
        <v>40722</v>
      </c>
      <c r="W46" s="67">
        <f t="shared" si="13"/>
        <v>40721</v>
      </c>
      <c r="X46" s="67">
        <f t="shared" si="13"/>
        <v>40720</v>
      </c>
      <c r="Y46" s="67">
        <f t="shared" si="13"/>
        <v>40719</v>
      </c>
      <c r="Z46" s="87"/>
      <c r="AA46" s="2"/>
      <c r="AB46" s="2"/>
      <c r="AC46" s="2"/>
      <c r="AD46" s="2"/>
      <c r="AE46" s="2"/>
      <c r="AF46" s="2"/>
      <c r="AO46" s="59"/>
      <c r="AP46" s="59"/>
      <c r="AQ46" s="59"/>
      <c r="AR46" s="59"/>
      <c r="AS46" s="59"/>
    </row>
    <row r="47" spans="2:45" ht="10.5" customHeight="1">
      <c r="B47" s="2"/>
      <c r="C47" s="68">
        <f>IF(C46&lt;$D$57,30,'②長時間労働（出来事）確認表'!$AA20)</f>
        <v>0</v>
      </c>
      <c r="D47" s="68">
        <f>IF(D46&lt;$D$57,30,'②長時間労働（出来事）確認表'!$AA21)</f>
        <v>0</v>
      </c>
      <c r="E47" s="68">
        <f>IF(E46&lt;$D$57,30,'②長時間労働（出来事）確認表'!$AA22)</f>
        <v>0</v>
      </c>
      <c r="F47" s="68">
        <f>IF(F46&lt;$D$57,30,'②長時間労働（出来事）確認表'!$AA23)</f>
        <v>0</v>
      </c>
      <c r="G47" s="68">
        <f>IF(G46&lt;$D$57,30,'②長時間労働（出来事）確認表'!$AA24)</f>
        <v>0</v>
      </c>
      <c r="H47" s="68">
        <f>IF(H46&lt;$D$57,30,'②長時間労働（出来事）確認表'!$AA25)</f>
        <v>0</v>
      </c>
      <c r="I47" s="68">
        <f>IF(I46&lt;$D$57,30,'②長時間労働（出来事）確認表'!$AA26)</f>
        <v>0</v>
      </c>
      <c r="J47" s="68">
        <f>IF(J46&lt;$D$57,30,'②長時間労働（出来事）確認表'!$AA27)</f>
        <v>0</v>
      </c>
      <c r="K47" s="68">
        <f>IF(K46&lt;$D$57,30,'②長時間労働（出来事）確認表'!$AA28)</f>
        <v>0</v>
      </c>
      <c r="L47" s="68">
        <f>IF(L46&lt;$D$57,30,'②長時間労働（出来事）確認表'!$AA29)</f>
        <v>0</v>
      </c>
      <c r="M47" s="68">
        <f>IF(M46&lt;$D$57,30,'②長時間労働（出来事）確認表'!$AA30)</f>
        <v>0</v>
      </c>
      <c r="N47" s="68">
        <f>IF(N46&lt;$D$57,30,'②長時間労働（出来事）確認表'!$AA31)</f>
        <v>0</v>
      </c>
      <c r="O47" s="68">
        <f>IF(O46&lt;$D$57,30,'②長時間労働（出来事）確認表'!$AA32)</f>
        <v>0</v>
      </c>
      <c r="P47" s="68">
        <f>IF(P46&lt;$D$57,30,'②長時間労働（出来事）確認表'!$AG3)</f>
        <v>0</v>
      </c>
      <c r="Q47" s="68">
        <f>IF(Q46&lt;$D$57,30,'②長時間労働（出来事）確認表'!$AG4)</f>
        <v>0</v>
      </c>
      <c r="R47" s="68">
        <f>IF(R46&lt;$D$57,30,'②長時間労働（出来事）確認表'!$AG5)</f>
        <v>0</v>
      </c>
      <c r="S47" s="68">
        <f>IF(S46&lt;$D$57,30,'②長時間労働（出来事）確認表'!$AG6)</f>
        <v>0</v>
      </c>
      <c r="T47" s="68">
        <f>IF(T46&lt;$D$57,30,'②長時間労働（出来事）確認表'!$AG7)</f>
        <v>0</v>
      </c>
      <c r="U47" s="68">
        <f>IF(U46&lt;$D$57,30,'②長時間労働（出来事）確認表'!$AG8)</f>
        <v>0</v>
      </c>
      <c r="V47" s="68">
        <f>IF(V46&lt;$D$57,30,'②長時間労働（出来事）確認表'!$AG9)</f>
        <v>0</v>
      </c>
      <c r="W47" s="68">
        <f>IF(W46&lt;$D$57,30,'②長時間労働（出来事）確認表'!$AG10)</f>
        <v>0</v>
      </c>
      <c r="X47" s="68">
        <f>IF(X46&lt;$D$57,30,'②長時間労働（出来事）確認表'!$AG11)</f>
        <v>0</v>
      </c>
      <c r="Y47" s="68">
        <f>IF(Y46&lt;$D$57,30,'②長時間労働（出来事）確認表'!$AG12)</f>
        <v>0</v>
      </c>
      <c r="Z47" s="88"/>
      <c r="AA47" s="2"/>
      <c r="AB47" s="2"/>
      <c r="AC47" s="2"/>
      <c r="AD47" s="2"/>
      <c r="AE47" s="2"/>
      <c r="AF47" s="2"/>
      <c r="AO47" s="59"/>
      <c r="AP47" s="59"/>
      <c r="AQ47" s="59"/>
      <c r="AR47" s="59"/>
      <c r="AS47" s="59"/>
    </row>
    <row r="48" ht="12" customHeight="1" thickBot="1">
      <c r="Z48" s="89"/>
    </row>
    <row r="49" spans="2:26" ht="12" customHeight="1">
      <c r="B49" s="86"/>
      <c r="C49" s="84"/>
      <c r="D49" s="85"/>
      <c r="E49" s="85"/>
      <c r="F49" s="85"/>
      <c r="G49" s="85"/>
      <c r="H49" s="85"/>
      <c r="I49" s="85"/>
      <c r="J49" s="85"/>
      <c r="K49" s="85"/>
      <c r="L49" s="85"/>
      <c r="M49" s="85"/>
      <c r="N49" s="85"/>
      <c r="O49" s="85"/>
      <c r="P49" s="85"/>
      <c r="Q49" s="85"/>
      <c r="R49" s="85"/>
      <c r="S49" s="85"/>
      <c r="T49" s="85"/>
      <c r="U49" s="85"/>
      <c r="V49" s="85"/>
      <c r="W49" s="85"/>
      <c r="X49" s="85"/>
      <c r="Y49" s="85"/>
      <c r="Z49" s="83"/>
    </row>
    <row r="50" spans="2:46" ht="10.5" customHeight="1">
      <c r="B50" s="90"/>
      <c r="C50" s="105">
        <v>162</v>
      </c>
      <c r="D50" s="105">
        <v>163</v>
      </c>
      <c r="E50" s="105">
        <v>164</v>
      </c>
      <c r="F50" s="105">
        <v>165</v>
      </c>
      <c r="G50" s="105">
        <v>166</v>
      </c>
      <c r="H50" s="105">
        <v>167</v>
      </c>
      <c r="I50" s="105">
        <v>168</v>
      </c>
      <c r="J50" s="105">
        <v>169</v>
      </c>
      <c r="K50" s="105">
        <v>170</v>
      </c>
      <c r="L50" s="105">
        <v>171</v>
      </c>
      <c r="M50" s="105">
        <v>172</v>
      </c>
      <c r="N50" s="105">
        <v>173</v>
      </c>
      <c r="O50" s="105">
        <v>174</v>
      </c>
      <c r="P50" s="105">
        <v>175</v>
      </c>
      <c r="Q50" s="105">
        <v>176</v>
      </c>
      <c r="R50" s="105">
        <v>177</v>
      </c>
      <c r="S50" s="105">
        <v>178</v>
      </c>
      <c r="T50" s="105">
        <v>179</v>
      </c>
      <c r="U50" s="105">
        <v>180</v>
      </c>
      <c r="V50" s="105">
        <v>181</v>
      </c>
      <c r="AO50" s="59"/>
      <c r="AP50" s="59"/>
      <c r="AQ50" s="59"/>
      <c r="AR50" s="59"/>
      <c r="AS50" s="59"/>
      <c r="AT50" s="59"/>
    </row>
    <row r="51" spans="2:46" ht="10.5" customHeight="1" thickBot="1">
      <c r="B51" s="91"/>
      <c r="C51" s="65">
        <f>Y44-DAY(1)</f>
        <v>40747</v>
      </c>
      <c r="D51" s="65">
        <f aca="true" t="shared" si="14" ref="D51:V51">C51-DAY(1)</f>
        <v>40746</v>
      </c>
      <c r="E51" s="65">
        <f t="shared" si="14"/>
        <v>40745</v>
      </c>
      <c r="F51" s="65">
        <f t="shared" si="14"/>
        <v>40744</v>
      </c>
      <c r="G51" s="65">
        <f t="shared" si="14"/>
        <v>40743</v>
      </c>
      <c r="H51" s="65">
        <f t="shared" si="14"/>
        <v>40742</v>
      </c>
      <c r="I51" s="65">
        <f t="shared" si="14"/>
        <v>40741</v>
      </c>
      <c r="J51" s="65">
        <f t="shared" si="14"/>
        <v>40740</v>
      </c>
      <c r="K51" s="65">
        <f t="shared" si="14"/>
        <v>40739</v>
      </c>
      <c r="L51" s="65">
        <f t="shared" si="14"/>
        <v>40738</v>
      </c>
      <c r="M51" s="65">
        <f t="shared" si="14"/>
        <v>40737</v>
      </c>
      <c r="N51" s="65">
        <f t="shared" si="14"/>
        <v>40736</v>
      </c>
      <c r="O51" s="65">
        <f t="shared" si="14"/>
        <v>40735</v>
      </c>
      <c r="P51" s="65">
        <f t="shared" si="14"/>
        <v>40734</v>
      </c>
      <c r="Q51" s="65">
        <f t="shared" si="14"/>
        <v>40733</v>
      </c>
      <c r="R51" s="65">
        <f t="shared" si="14"/>
        <v>40732</v>
      </c>
      <c r="S51" s="65">
        <f t="shared" si="14"/>
        <v>40731</v>
      </c>
      <c r="T51" s="65">
        <f t="shared" si="14"/>
        <v>40730</v>
      </c>
      <c r="U51" s="65">
        <f t="shared" si="14"/>
        <v>40729</v>
      </c>
      <c r="V51" s="65">
        <f t="shared" si="14"/>
        <v>40728</v>
      </c>
      <c r="AO51" s="59"/>
      <c r="AP51" s="59"/>
      <c r="AQ51" s="59"/>
      <c r="AR51" s="59"/>
      <c r="AS51" s="59"/>
      <c r="AT51" s="59"/>
    </row>
    <row r="52" spans="2:46" ht="10.5" customHeight="1">
      <c r="B52" s="2"/>
      <c r="C52" s="66" t="s">
        <v>42</v>
      </c>
      <c r="D52" s="66" t="s">
        <v>42</v>
      </c>
      <c r="E52" s="66" t="s">
        <v>42</v>
      </c>
      <c r="F52" s="66" t="s">
        <v>42</v>
      </c>
      <c r="G52" s="66" t="s">
        <v>42</v>
      </c>
      <c r="H52" s="66" t="s">
        <v>42</v>
      </c>
      <c r="I52" s="66" t="s">
        <v>42</v>
      </c>
      <c r="J52" s="66" t="s">
        <v>42</v>
      </c>
      <c r="K52" s="66" t="s">
        <v>42</v>
      </c>
      <c r="L52" s="66" t="s">
        <v>42</v>
      </c>
      <c r="M52" s="66" t="s">
        <v>42</v>
      </c>
      <c r="N52" s="66" t="s">
        <v>42</v>
      </c>
      <c r="O52" s="66" t="s">
        <v>42</v>
      </c>
      <c r="P52" s="66" t="s">
        <v>42</v>
      </c>
      <c r="Q52" s="66" t="s">
        <v>42</v>
      </c>
      <c r="R52" s="66" t="s">
        <v>42</v>
      </c>
      <c r="S52" s="66" t="s">
        <v>42</v>
      </c>
      <c r="T52" s="66" t="s">
        <v>42</v>
      </c>
      <c r="U52" s="66" t="s">
        <v>42</v>
      </c>
      <c r="V52" s="66" t="s">
        <v>42</v>
      </c>
      <c r="AO52" s="59"/>
      <c r="AP52" s="59"/>
      <c r="AQ52" s="59"/>
      <c r="AR52" s="59"/>
      <c r="AS52" s="59"/>
      <c r="AT52" s="59"/>
    </row>
    <row r="53" spans="2:46" ht="10.5" customHeight="1">
      <c r="B53" s="2"/>
      <c r="C53" s="67">
        <f aca="true" t="shared" si="15" ref="C53:V53">C51-DAY(29)</f>
        <v>40718</v>
      </c>
      <c r="D53" s="67">
        <f t="shared" si="15"/>
        <v>40717</v>
      </c>
      <c r="E53" s="67">
        <f t="shared" si="15"/>
        <v>40716</v>
      </c>
      <c r="F53" s="67">
        <f t="shared" si="15"/>
        <v>40715</v>
      </c>
      <c r="G53" s="67">
        <f t="shared" si="15"/>
        <v>40714</v>
      </c>
      <c r="H53" s="67">
        <f t="shared" si="15"/>
        <v>40713</v>
      </c>
      <c r="I53" s="67">
        <f t="shared" si="15"/>
        <v>40712</v>
      </c>
      <c r="J53" s="67">
        <f t="shared" si="15"/>
        <v>40711</v>
      </c>
      <c r="K53" s="67">
        <f t="shared" si="15"/>
        <v>40710</v>
      </c>
      <c r="L53" s="67">
        <f t="shared" si="15"/>
        <v>40709</v>
      </c>
      <c r="M53" s="67">
        <f t="shared" si="15"/>
        <v>40708</v>
      </c>
      <c r="N53" s="67">
        <f t="shared" si="15"/>
        <v>40707</v>
      </c>
      <c r="O53" s="67">
        <f t="shared" si="15"/>
        <v>40706</v>
      </c>
      <c r="P53" s="67">
        <f t="shared" si="15"/>
        <v>40705</v>
      </c>
      <c r="Q53" s="67">
        <f t="shared" si="15"/>
        <v>40704</v>
      </c>
      <c r="R53" s="67">
        <f t="shared" si="15"/>
        <v>40703</v>
      </c>
      <c r="S53" s="67">
        <f t="shared" si="15"/>
        <v>40702</v>
      </c>
      <c r="T53" s="67">
        <f t="shared" si="15"/>
        <v>40701</v>
      </c>
      <c r="U53" s="67">
        <f t="shared" si="15"/>
        <v>40700</v>
      </c>
      <c r="V53" s="67">
        <f t="shared" si="15"/>
        <v>40699</v>
      </c>
      <c r="AO53" s="59"/>
      <c r="AP53" s="59"/>
      <c r="AQ53" s="59"/>
      <c r="AR53" s="59"/>
      <c r="AS53" s="59"/>
      <c r="AT53" s="59"/>
    </row>
    <row r="54" spans="3:46" ht="10.5" customHeight="1">
      <c r="C54" s="68">
        <f>IF(C53&lt;$D$57,30,'②長時間労働（出来事）確認表'!$AG13)</f>
        <v>0</v>
      </c>
      <c r="D54" s="68">
        <f>IF(D53&lt;$D$57,30,'②長時間労働（出来事）確認表'!$AG14)</f>
        <v>0</v>
      </c>
      <c r="E54" s="68">
        <f>IF(E53&lt;$D$57,30,'②長時間労働（出来事）確認表'!$AG15)</f>
        <v>0</v>
      </c>
      <c r="F54" s="68">
        <f>IF(F53&lt;$D$57,30,'②長時間労働（出来事）確認表'!$AG16)</f>
        <v>0</v>
      </c>
      <c r="G54" s="68">
        <f>IF(G53&lt;$D$57,30,'②長時間労働（出来事）確認表'!$AG17)</f>
        <v>0</v>
      </c>
      <c r="H54" s="68">
        <f>IF(H53&lt;$D$57,30,'②長時間労働（出来事）確認表'!$AG18)</f>
        <v>0</v>
      </c>
      <c r="I54" s="68">
        <f>IF(I53&lt;$D$57,30,'②長時間労働（出来事）確認表'!$AG19)</f>
        <v>0</v>
      </c>
      <c r="J54" s="68">
        <f>IF(J53&lt;$D$57,30,'②長時間労働（出来事）確認表'!$AG20)</f>
        <v>0</v>
      </c>
      <c r="K54" s="68">
        <f>IF(K53&lt;$D$57,30,'②長時間労働（出来事）確認表'!$AG21)</f>
        <v>0</v>
      </c>
      <c r="L54" s="68">
        <f>IF(L53&lt;$D$57,30,'②長時間労働（出来事）確認表'!$AG22)</f>
        <v>0</v>
      </c>
      <c r="M54" s="68">
        <f>IF(M53&lt;$D$57,30,'②長時間労働（出来事）確認表'!$AG23)</f>
        <v>0</v>
      </c>
      <c r="N54" s="68">
        <f>IF(N53&lt;$D$57,30,'②長時間労働（出来事）確認表'!$AG24)</f>
        <v>0</v>
      </c>
      <c r="O54" s="68">
        <f>IF(O53&lt;$D$57,30,'②長時間労働（出来事）確認表'!$AG25)</f>
        <v>0</v>
      </c>
      <c r="P54" s="68">
        <f>IF(P53&lt;$D$57,30,'②長時間労働（出来事）確認表'!$AG26)</f>
        <v>0</v>
      </c>
      <c r="Q54" s="68">
        <f>IF(Q53&lt;$D$57,30,'②長時間労働（出来事）確認表'!$AG27)</f>
        <v>0</v>
      </c>
      <c r="R54" s="68">
        <f>IF(R53&lt;$D$57,30,'②長時間労働（出来事）確認表'!$AG28)</f>
        <v>0</v>
      </c>
      <c r="S54" s="68">
        <f>IF(S53&lt;$D$57,30,'②長時間労働（出来事）確認表'!$AG29)</f>
        <v>0</v>
      </c>
      <c r="T54" s="68">
        <f>IF(T53&lt;$D$57,30,'②長時間労働（出来事）確認表'!$AG30)</f>
        <v>0</v>
      </c>
      <c r="U54" s="68">
        <f>IF(U53&lt;$D$57,30,'②長時間労働（出来事）確認表'!$AG31)</f>
        <v>0</v>
      </c>
      <c r="V54" s="68">
        <f>IF(V53&lt;$D$57,30,'②長時間労働（出来事）確認表'!$AG32)</f>
        <v>0</v>
      </c>
      <c r="AO54" s="59"/>
      <c r="AP54" s="59"/>
      <c r="AQ54" s="59"/>
      <c r="AR54" s="59"/>
      <c r="AS54" s="59"/>
      <c r="AT54" s="59"/>
    </row>
    <row r="56" spans="1:5" ht="10.5" customHeight="1">
      <c r="A56" s="138" t="s">
        <v>61</v>
      </c>
      <c r="B56" s="139"/>
      <c r="C56" s="140"/>
      <c r="D56" s="131">
        <f>'①労働時間入力表'!B8</f>
        <v>40908</v>
      </c>
      <c r="E56" s="131"/>
    </row>
    <row r="57" spans="1:5" ht="10.5" customHeight="1">
      <c r="A57" s="141"/>
      <c r="B57" s="142"/>
      <c r="C57" s="143"/>
      <c r="D57" s="131">
        <f>IF(AND('①労働時間入力表'!$I$2&gt;=1,'①労働時間入力表'!$I$2&lt;=31),'①労働時間入力表'!$B$8-179-5,IF(OR('①労働時間入力表'!$I$2="不明",'①労働時間入力表'!$I$2="上旬"),DATEVALUE('①労働時間入力表'!D2&amp;'①労働時間入力表'!E2&amp;"年"&amp;'①労働時間入力表'!G2&amp;"月"&amp;1&amp;"日")-179,IF('①労働時間入力表'!$I$2="中旬",DATEVALUE('①労働時間入力表'!D2&amp;'①労働時間入力表'!E2&amp;"年"&amp;'①労働時間入力表'!G2&amp;"月"&amp;11&amp;"日")-179,IF('①労働時間入力表'!$I$2="下旬",DATEVALUE('①労働時間入力表'!D2&amp;'①労働時間入力表'!E2&amp;"年"&amp;'①労働時間入力表'!G2&amp;"月"&amp;21&amp;"日")-179))))</f>
        <v>40699</v>
      </c>
      <c r="E57" s="131"/>
    </row>
    <row r="58" spans="1:3" ht="10.5" customHeight="1">
      <c r="A58" s="59"/>
      <c r="C58" s="59"/>
    </row>
  </sheetData>
  <sheetProtection sheet="1" objects="1" scenarios="1" formatCells="0" formatColumns="0" formatRows="0" insertColumns="0" insertRows="0" insertHyperlinks="0" deleteColumns="0" deleteRows="0" sort="0" autoFilter="0" pivotTables="0"/>
  <mergeCells count="6">
    <mergeCell ref="D57:E57"/>
    <mergeCell ref="A2:B4"/>
    <mergeCell ref="A1:B1"/>
    <mergeCell ref="A5:B5"/>
    <mergeCell ref="D56:E56"/>
    <mergeCell ref="A56:C57"/>
  </mergeCells>
  <conditionalFormatting sqref="GC5:IV5 C5:Y5 C12:Y12 C19:Y19 C26:Y26 C33:Y33 C40:Y40 C47:Y47 C54:V54">
    <cfRule type="cellIs" priority="3" dxfId="80" operator="equal">
      <formula>30</formula>
    </cfRule>
    <cfRule type="cellIs" priority="4" dxfId="63" operator="greaterThanOrEqual">
      <formula>6.66666666666666</formula>
    </cfRule>
    <cfRule type="cellIs" priority="5" dxfId="62" operator="greaterThanOrEqual">
      <formula>5</formula>
    </cfRule>
    <cfRule type="cellIs" priority="6" dxfId="67" operator="greaterThanOrEqual">
      <formula>4.16666666666666</formula>
    </cfRule>
  </conditionalFormatting>
  <printOptions/>
  <pageMargins left="0.2362204724409449" right="0.2755905511811024" top="0.4724409448818898" bottom="0.2362204724409449" header="0.2362204724409449" footer="0.2362204724409449"/>
  <pageSetup horizontalDpi="600" verticalDpi="600" orientation="landscape" paperSize="9" r:id="rId1"/>
  <headerFooter differentFirst="1">
    <firstHeader>&amp;L恒常的長時間労働確認表</firstHeader>
  </headerFooter>
</worksheet>
</file>

<file path=xl/worksheets/sheet5.xml><?xml version="1.0" encoding="utf-8"?>
<worksheet xmlns="http://schemas.openxmlformats.org/spreadsheetml/2006/main" xmlns:r="http://schemas.openxmlformats.org/officeDocument/2006/relationships">
  <sheetPr>
    <tabColor rgb="FF66FF33"/>
  </sheetPr>
  <dimension ref="A1:AP241"/>
  <sheetViews>
    <sheetView zoomScalePageLayoutView="0" workbookViewId="0" topLeftCell="A1">
      <selection activeCell="D3" sqref="D3"/>
    </sheetView>
  </sheetViews>
  <sheetFormatPr defaultColWidth="5.140625" defaultRowHeight="15"/>
  <cols>
    <col min="1" max="1" width="3.28125" style="3" customWidth="1"/>
    <col min="2" max="2" width="4.8515625" style="3" customWidth="1"/>
    <col min="3" max="3" width="1.57421875" style="3" customWidth="1"/>
    <col min="4" max="4" width="5.28125" style="3" customWidth="1"/>
    <col min="5" max="5" width="1.57421875" style="3" customWidth="1"/>
    <col min="6" max="6" width="3.57421875" style="3" customWidth="1"/>
    <col min="7" max="7" width="2.421875" style="3" customWidth="1"/>
    <col min="8" max="8" width="1.57421875" style="3" customWidth="1"/>
    <col min="9" max="9" width="6.28125" style="3" customWidth="1"/>
    <col min="10" max="10" width="2.7109375" style="3" customWidth="1"/>
    <col min="11" max="11" width="6.28125" style="4" customWidth="1"/>
    <col min="12" max="12" width="1.57421875" style="3" customWidth="1"/>
    <col min="13" max="13" width="11.28125" style="5" customWidth="1"/>
    <col min="14" max="14" width="10.57421875" style="5" customWidth="1"/>
    <col min="15" max="15" width="11.421875" style="6" customWidth="1"/>
    <col min="16" max="16" width="10.140625" style="7" customWidth="1"/>
    <col min="17" max="17" width="2.421875" style="7" customWidth="1"/>
    <col min="18" max="18" width="2.28125" style="7" customWidth="1"/>
    <col min="19" max="19" width="2.421875" style="8" customWidth="1"/>
    <col min="20" max="20" width="1.57421875" style="8" customWidth="1"/>
    <col min="21" max="61" width="1.57421875" style="3" customWidth="1"/>
    <col min="62" max="254" width="9.00390625" style="3" customWidth="1"/>
    <col min="255" max="255" width="0.9921875" style="3" customWidth="1"/>
    <col min="256" max="16384" width="5.140625" style="3" customWidth="1"/>
  </cols>
  <sheetData>
    <row r="1" spans="1:9" ht="15" customHeight="1">
      <c r="A1" s="146"/>
      <c r="B1" s="147"/>
      <c r="C1" s="148"/>
      <c r="D1" s="107" t="s">
        <v>27</v>
      </c>
      <c r="E1" s="144" t="s">
        <v>28</v>
      </c>
      <c r="F1" s="145"/>
      <c r="G1" s="144" t="s">
        <v>25</v>
      </c>
      <c r="H1" s="145"/>
      <c r="I1" s="108" t="s">
        <v>45</v>
      </c>
    </row>
    <row r="2" spans="1:9" ht="30" customHeight="1">
      <c r="A2" s="146" t="s">
        <v>52</v>
      </c>
      <c r="B2" s="147"/>
      <c r="C2" s="148"/>
      <c r="D2" s="111" t="str">
        <f>'①労働時間入力表'!D2</f>
        <v>平成</v>
      </c>
      <c r="E2" s="149">
        <f>'①労働時間入力表'!E2</f>
        <v>23</v>
      </c>
      <c r="F2" s="150"/>
      <c r="G2" s="149">
        <f>'①労働時間入力表'!G2</f>
        <v>12</v>
      </c>
      <c r="H2" s="150"/>
      <c r="I2" s="107" t="str">
        <f>'①労働時間入力表'!I2</f>
        <v>不明</v>
      </c>
    </row>
    <row r="3" spans="1:9" ht="30" customHeight="1">
      <c r="A3" s="112" t="s">
        <v>53</v>
      </c>
      <c r="B3" s="113"/>
      <c r="C3" s="113"/>
      <c r="D3" s="110" t="str">
        <f>D2</f>
        <v>平成</v>
      </c>
      <c r="E3" s="151">
        <f>E2</f>
        <v>23</v>
      </c>
      <c r="F3" s="152"/>
      <c r="G3" s="151">
        <f>G2</f>
        <v>12</v>
      </c>
      <c r="H3" s="152"/>
      <c r="I3" s="110">
        <v>26</v>
      </c>
    </row>
    <row r="4" ht="36.75" customHeight="1">
      <c r="B4" s="3" t="s">
        <v>0</v>
      </c>
    </row>
    <row r="5" spans="1:20" s="9" customFormat="1" ht="36.75" customHeight="1">
      <c r="A5" s="74"/>
      <c r="B5" s="74"/>
      <c r="C5" s="74"/>
      <c r="D5" s="74"/>
      <c r="E5" s="74"/>
      <c r="F5" s="115" t="s">
        <v>47</v>
      </c>
      <c r="G5" s="115"/>
      <c r="H5" s="115"/>
      <c r="I5" s="115"/>
      <c r="J5" s="115"/>
      <c r="K5" s="115"/>
      <c r="L5" s="115"/>
      <c r="M5" s="76">
        <f>B9</f>
        <v>40903</v>
      </c>
      <c r="N5" s="69" t="s">
        <v>48</v>
      </c>
      <c r="O5" s="75">
        <f>B38</f>
        <v>40874</v>
      </c>
      <c r="P5" s="69" t="s">
        <v>49</v>
      </c>
      <c r="Q5" s="74"/>
      <c r="R5" s="74"/>
      <c r="S5" s="8"/>
      <c r="T5" s="8"/>
    </row>
    <row r="6" spans="13:18" ht="19.5" customHeight="1" thickBot="1">
      <c r="M6" s="3"/>
      <c r="N6" s="3"/>
      <c r="O6" s="179" t="s">
        <v>55</v>
      </c>
      <c r="P6" s="180"/>
      <c r="Q6" s="180"/>
      <c r="R6" s="10"/>
    </row>
    <row r="7" spans="1:18" ht="19.5" customHeight="1">
      <c r="A7" s="116"/>
      <c r="B7" s="117"/>
      <c r="C7" s="117"/>
      <c r="D7" s="117"/>
      <c r="E7" s="117"/>
      <c r="F7" s="117"/>
      <c r="G7" s="118"/>
      <c r="H7" s="122" t="s">
        <v>1</v>
      </c>
      <c r="I7" s="123"/>
      <c r="J7" s="123"/>
      <c r="K7" s="123"/>
      <c r="L7" s="123"/>
      <c r="M7" s="127" t="s">
        <v>2</v>
      </c>
      <c r="N7" s="127" t="s">
        <v>3</v>
      </c>
      <c r="O7" s="177" t="s">
        <v>4</v>
      </c>
      <c r="P7" s="181" t="s">
        <v>5</v>
      </c>
      <c r="Q7" s="162"/>
      <c r="R7" s="163"/>
    </row>
    <row r="8" spans="1:18" ht="21.75" customHeight="1" thickBot="1">
      <c r="A8" s="119"/>
      <c r="B8" s="120"/>
      <c r="C8" s="120"/>
      <c r="D8" s="120"/>
      <c r="E8" s="120"/>
      <c r="F8" s="120"/>
      <c r="G8" s="121"/>
      <c r="H8" s="124"/>
      <c r="I8" s="125"/>
      <c r="J8" s="125"/>
      <c r="K8" s="125"/>
      <c r="L8" s="126"/>
      <c r="M8" s="128"/>
      <c r="N8" s="128"/>
      <c r="O8" s="178"/>
      <c r="P8" s="182"/>
      <c r="Q8" s="183"/>
      <c r="R8" s="184"/>
    </row>
    <row r="9" spans="1:18" ht="21.75" customHeight="1">
      <c r="A9" s="12"/>
      <c r="B9" s="52">
        <f>DATEVALUE(D3&amp;E3&amp;"年"&amp;G3&amp;"月"&amp;I3&amp;"日")</f>
        <v>40903</v>
      </c>
      <c r="C9" s="13" t="s">
        <v>6</v>
      </c>
      <c r="D9" s="53">
        <f>DATEVALUE(D3&amp;E3&amp;"年"&amp;G3&amp;"月"&amp;I3&amp;"日")</f>
        <v>40903</v>
      </c>
      <c r="E9" s="14" t="s">
        <v>7</v>
      </c>
      <c r="F9" s="71">
        <f>DATEVALUE(D3&amp;E3&amp;"年"&amp;G3&amp;"月"&amp;I3&amp;"日")</f>
        <v>40903</v>
      </c>
      <c r="G9" s="15" t="s">
        <v>8</v>
      </c>
      <c r="H9" s="16"/>
      <c r="I9" s="26">
        <f>VLOOKUP(B9,'①労働時間入力表'!$B$8:$I$217,8,FALSE)</f>
        <v>0</v>
      </c>
      <c r="J9" s="13" t="s">
        <v>9</v>
      </c>
      <c r="K9" s="27">
        <f>VLOOKUP(B9,'①労働時間入力表'!$B$8:$K$217,10,FALSE)</f>
        <v>0</v>
      </c>
      <c r="L9" s="15"/>
      <c r="M9" s="25">
        <f>VLOOKUP(B9,'①労働時間入力表'!$B$8:$M$217,12,FALSE)</f>
      </c>
      <c r="N9" s="25">
        <f>VLOOKUP(B9,'①労働時間入力表'!$B$8:$O$217,14,FALSE)</f>
      </c>
      <c r="O9" s="19" t="s">
        <v>10</v>
      </c>
      <c r="P9" s="161" t="s">
        <v>11</v>
      </c>
      <c r="Q9" s="162"/>
      <c r="R9" s="163"/>
    </row>
    <row r="10" spans="1:18" ht="21.75" customHeight="1">
      <c r="A10" s="20"/>
      <c r="B10" s="54">
        <f>B9-1</f>
        <v>40902</v>
      </c>
      <c r="C10" s="21" t="s">
        <v>6</v>
      </c>
      <c r="D10" s="55">
        <f>D9-1</f>
        <v>40902</v>
      </c>
      <c r="E10" s="22" t="s">
        <v>7</v>
      </c>
      <c r="F10" s="72">
        <f>F9-1</f>
        <v>40902</v>
      </c>
      <c r="G10" s="23" t="s">
        <v>8</v>
      </c>
      <c r="H10" s="24"/>
      <c r="I10" s="26">
        <f>VLOOKUP(B10,'①労働時間入力表'!$B$8:$I$217,8,FALSE)</f>
        <v>0</v>
      </c>
      <c r="J10" s="21" t="s">
        <v>9</v>
      </c>
      <c r="K10" s="27">
        <f>VLOOKUP(B10,'①労働時間入力表'!$B$8:$K$217,10,FALSE)</f>
        <v>0</v>
      </c>
      <c r="L10" s="23"/>
      <c r="M10" s="25">
        <f>VLOOKUP(B10,'①労働時間入力表'!$B$8:$M$217,12,FALSE)</f>
      </c>
      <c r="N10" s="25">
        <f>VLOOKUP(B10,'①労働時間入力表'!$B$8:$O$217,14,FALSE)</f>
      </c>
      <c r="O10" s="155">
        <f>SUMIF(N9:N15,"&gt;0:00")</f>
        <v>0</v>
      </c>
      <c r="P10" s="155" t="str">
        <f>IF(O10-"40:00"&gt;0,O10-"40:00","0:00")</f>
        <v>0:00</v>
      </c>
      <c r="Q10" s="156"/>
      <c r="R10" s="157"/>
    </row>
    <row r="11" spans="1:18" ht="21.75" customHeight="1">
      <c r="A11" s="20"/>
      <c r="B11" s="54">
        <f aca="true" t="shared" si="0" ref="B11:B38">B10-1</f>
        <v>40901</v>
      </c>
      <c r="C11" s="21" t="s">
        <v>6</v>
      </c>
      <c r="D11" s="55">
        <f aca="true" t="shared" si="1" ref="D11:D38">D10-1</f>
        <v>40901</v>
      </c>
      <c r="E11" s="22" t="s">
        <v>7</v>
      </c>
      <c r="F11" s="72">
        <f aca="true" t="shared" si="2" ref="F11:F38">F10-1</f>
        <v>40901</v>
      </c>
      <c r="G11" s="23" t="s">
        <v>8</v>
      </c>
      <c r="H11" s="24"/>
      <c r="I11" s="26">
        <f>VLOOKUP(B11,'①労働時間入力表'!$B$8:$I$217,8,FALSE)</f>
        <v>0</v>
      </c>
      <c r="J11" s="21" t="s">
        <v>9</v>
      </c>
      <c r="K11" s="27">
        <f>VLOOKUP(B11,'①労働時間入力表'!$B$8:$K$217,10,FALSE)</f>
        <v>0</v>
      </c>
      <c r="L11" s="23"/>
      <c r="M11" s="25">
        <f>VLOOKUP(B11,'①労働時間入力表'!$B$8:$M$217,12,FALSE)</f>
      </c>
      <c r="N11" s="25">
        <f>VLOOKUP(B11,'①労働時間入力表'!$B$8:$O$217,14,FALSE)</f>
      </c>
      <c r="O11" s="155"/>
      <c r="P11" s="155"/>
      <c r="Q11" s="156"/>
      <c r="R11" s="157"/>
    </row>
    <row r="12" spans="1:18" ht="21.75" customHeight="1">
      <c r="A12" s="20"/>
      <c r="B12" s="54">
        <f t="shared" si="0"/>
        <v>40900</v>
      </c>
      <c r="C12" s="21" t="s">
        <v>6</v>
      </c>
      <c r="D12" s="55">
        <f t="shared" si="1"/>
        <v>40900</v>
      </c>
      <c r="E12" s="22" t="s">
        <v>7</v>
      </c>
      <c r="F12" s="72">
        <f t="shared" si="2"/>
        <v>40900</v>
      </c>
      <c r="G12" s="23" t="s">
        <v>8</v>
      </c>
      <c r="H12" s="24"/>
      <c r="I12" s="26">
        <f>VLOOKUP(B12,'①労働時間入力表'!$B$8:$I$217,8,FALSE)</f>
        <v>0</v>
      </c>
      <c r="J12" s="21" t="s">
        <v>9</v>
      </c>
      <c r="K12" s="27">
        <f>VLOOKUP(B12,'①労働時間入力表'!$B$8:$K$217,10,FALSE)</f>
        <v>0</v>
      </c>
      <c r="L12" s="23"/>
      <c r="M12" s="25">
        <f>VLOOKUP(B12,'①労働時間入力表'!$B$8:$M$217,12,FALSE)</f>
      </c>
      <c r="N12" s="25">
        <f>VLOOKUP(B12,'①労働時間入力表'!$B$8:$O$217,14,FALSE)</f>
      </c>
      <c r="O12" s="155"/>
      <c r="P12" s="155"/>
      <c r="Q12" s="156"/>
      <c r="R12" s="157"/>
    </row>
    <row r="13" spans="1:18" ht="21.75" customHeight="1">
      <c r="A13" s="20"/>
      <c r="B13" s="54">
        <f t="shared" si="0"/>
        <v>40899</v>
      </c>
      <c r="C13" s="21" t="s">
        <v>6</v>
      </c>
      <c r="D13" s="55">
        <f t="shared" si="1"/>
        <v>40899</v>
      </c>
      <c r="E13" s="22" t="s">
        <v>7</v>
      </c>
      <c r="F13" s="72">
        <f t="shared" si="2"/>
        <v>40899</v>
      </c>
      <c r="G13" s="23" t="s">
        <v>8</v>
      </c>
      <c r="H13" s="24"/>
      <c r="I13" s="26">
        <f>VLOOKUP(B13,'①労働時間入力表'!$B$8:$I$217,8,FALSE)</f>
        <v>0</v>
      </c>
      <c r="J13" s="21" t="s">
        <v>9</v>
      </c>
      <c r="K13" s="27">
        <f>VLOOKUP(B13,'①労働時間入力表'!$B$8:$K$217,10,FALSE)</f>
        <v>0</v>
      </c>
      <c r="L13" s="23"/>
      <c r="M13" s="25">
        <f>VLOOKUP(B13,'①労働時間入力表'!$B$8:$M$217,12,FALSE)</f>
      </c>
      <c r="N13" s="25">
        <f>VLOOKUP(B13,'①労働時間入力表'!$B$8:$O$217,14,FALSE)</f>
      </c>
      <c r="O13" s="155"/>
      <c r="P13" s="155"/>
      <c r="Q13" s="156"/>
      <c r="R13" s="157"/>
    </row>
    <row r="14" spans="1:18" ht="21.75" customHeight="1">
      <c r="A14" s="20"/>
      <c r="B14" s="54">
        <f t="shared" si="0"/>
        <v>40898</v>
      </c>
      <c r="C14" s="21" t="s">
        <v>6</v>
      </c>
      <c r="D14" s="55">
        <f t="shared" si="1"/>
        <v>40898</v>
      </c>
      <c r="E14" s="22" t="s">
        <v>7</v>
      </c>
      <c r="F14" s="72">
        <f t="shared" si="2"/>
        <v>40898</v>
      </c>
      <c r="G14" s="23" t="s">
        <v>8</v>
      </c>
      <c r="H14" s="24"/>
      <c r="I14" s="26">
        <f>VLOOKUP(B14,'①労働時間入力表'!$B$8:$I$217,8,FALSE)</f>
        <v>0</v>
      </c>
      <c r="J14" s="21" t="s">
        <v>9</v>
      </c>
      <c r="K14" s="27">
        <f>VLOOKUP(B14,'①労働時間入力表'!$B$8:$K$217,10,FALSE)</f>
        <v>0</v>
      </c>
      <c r="L14" s="23"/>
      <c r="M14" s="25">
        <f>VLOOKUP(B14,'①労働時間入力表'!$B$8:$M$217,12,FALSE)</f>
      </c>
      <c r="N14" s="25">
        <f>VLOOKUP(B14,'①労働時間入力表'!$B$8:$O$217,14,FALSE)</f>
      </c>
      <c r="O14" s="155"/>
      <c r="P14" s="155"/>
      <c r="Q14" s="156"/>
      <c r="R14" s="157"/>
    </row>
    <row r="15" spans="1:18" ht="21.75" customHeight="1" thickBot="1">
      <c r="A15" s="28"/>
      <c r="B15" s="78">
        <f t="shared" si="0"/>
        <v>40897</v>
      </c>
      <c r="C15" s="29" t="s">
        <v>6</v>
      </c>
      <c r="D15" s="79">
        <f t="shared" si="1"/>
        <v>40897</v>
      </c>
      <c r="E15" s="30" t="s">
        <v>7</v>
      </c>
      <c r="F15" s="80">
        <f t="shared" si="2"/>
        <v>40897</v>
      </c>
      <c r="G15" s="31" t="s">
        <v>8</v>
      </c>
      <c r="H15" s="32"/>
      <c r="I15" s="33">
        <f>VLOOKUP(B15,'①労働時間入力表'!$B$8:$I$217,8,FALSE)</f>
        <v>0</v>
      </c>
      <c r="J15" s="29" t="s">
        <v>9</v>
      </c>
      <c r="K15" s="34">
        <f>VLOOKUP(B15,'①労働時間入力表'!$B$8:$K$217,10,FALSE)</f>
        <v>0</v>
      </c>
      <c r="L15" s="31"/>
      <c r="M15" s="35">
        <f>VLOOKUP(B15,'①労働時間入力表'!$B$8:$M$217,12,FALSE)</f>
      </c>
      <c r="N15" s="35">
        <f>VLOOKUP(B15,'①労働時間入力表'!$B$8:$O$217,14,FALSE)</f>
      </c>
      <c r="O15" s="158"/>
      <c r="P15" s="158"/>
      <c r="Q15" s="159"/>
      <c r="R15" s="160"/>
    </row>
    <row r="16" spans="1:18" ht="21.75" customHeight="1">
      <c r="A16" s="12"/>
      <c r="B16" s="52">
        <f t="shared" si="0"/>
        <v>40896</v>
      </c>
      <c r="C16" s="13" t="s">
        <v>6</v>
      </c>
      <c r="D16" s="53">
        <f t="shared" si="1"/>
        <v>40896</v>
      </c>
      <c r="E16" s="14" t="s">
        <v>7</v>
      </c>
      <c r="F16" s="71">
        <f t="shared" si="2"/>
        <v>40896</v>
      </c>
      <c r="G16" s="15" t="s">
        <v>8</v>
      </c>
      <c r="H16" s="16"/>
      <c r="I16" s="17">
        <f>VLOOKUP(B16,'①労働時間入力表'!$B$8:$I$217,8,FALSE)</f>
        <v>0</v>
      </c>
      <c r="J16" s="13" t="s">
        <v>9</v>
      </c>
      <c r="K16" s="18">
        <f>VLOOKUP(B16,'①労働時間入力表'!$B$8:$K$217,10,FALSE)</f>
        <v>0</v>
      </c>
      <c r="L16" s="15"/>
      <c r="M16" s="36">
        <f>VLOOKUP(B16,'①労働時間入力表'!$B$8:$M$217,12,FALSE)</f>
      </c>
      <c r="N16" s="36">
        <f>VLOOKUP(B16,'①労働時間入力表'!$B$8:$O$217,14,FALSE)</f>
      </c>
      <c r="O16" s="19" t="s">
        <v>12</v>
      </c>
      <c r="P16" s="161" t="s">
        <v>13</v>
      </c>
      <c r="Q16" s="162"/>
      <c r="R16" s="163"/>
    </row>
    <row r="17" spans="1:18" ht="21.75" customHeight="1">
      <c r="A17" s="20"/>
      <c r="B17" s="54">
        <f t="shared" si="0"/>
        <v>40895</v>
      </c>
      <c r="C17" s="21" t="s">
        <v>6</v>
      </c>
      <c r="D17" s="55">
        <f t="shared" si="1"/>
        <v>40895</v>
      </c>
      <c r="E17" s="22" t="s">
        <v>7</v>
      </c>
      <c r="F17" s="72">
        <f t="shared" si="2"/>
        <v>40895</v>
      </c>
      <c r="G17" s="23" t="s">
        <v>8</v>
      </c>
      <c r="H17" s="24"/>
      <c r="I17" s="26">
        <f>VLOOKUP(B17,'①労働時間入力表'!$B$8:$I$217,8,FALSE)</f>
        <v>0</v>
      </c>
      <c r="J17" s="21" t="s">
        <v>9</v>
      </c>
      <c r="K17" s="27">
        <f>VLOOKUP(B17,'①労働時間入力表'!$B$8:$K$217,10,FALSE)</f>
        <v>0</v>
      </c>
      <c r="L17" s="23"/>
      <c r="M17" s="25">
        <f>VLOOKUP(B17,'①労働時間入力表'!$B$8:$M$217,12,FALSE)</f>
      </c>
      <c r="N17" s="25">
        <f>VLOOKUP(B17,'①労働時間入力表'!$B$8:$O$217,14,FALSE)</f>
      </c>
      <c r="O17" s="153">
        <f>SUMIF(N16:N22,"&gt;0:00")</f>
        <v>0</v>
      </c>
      <c r="P17" s="155" t="str">
        <f>IF(O17-"40:00"&gt;0,O17-"40:00","0:00")</f>
        <v>0:00</v>
      </c>
      <c r="Q17" s="156"/>
      <c r="R17" s="157"/>
    </row>
    <row r="18" spans="1:18" ht="21.75" customHeight="1">
      <c r="A18" s="20"/>
      <c r="B18" s="54">
        <f t="shared" si="0"/>
        <v>40894</v>
      </c>
      <c r="C18" s="21" t="s">
        <v>6</v>
      </c>
      <c r="D18" s="55">
        <f t="shared" si="1"/>
        <v>40894</v>
      </c>
      <c r="E18" s="22" t="s">
        <v>7</v>
      </c>
      <c r="F18" s="72">
        <f t="shared" si="2"/>
        <v>40894</v>
      </c>
      <c r="G18" s="23" t="s">
        <v>8</v>
      </c>
      <c r="H18" s="24"/>
      <c r="I18" s="26">
        <f>VLOOKUP(B18,'①労働時間入力表'!$B$8:$I$217,8,FALSE)</f>
        <v>0</v>
      </c>
      <c r="J18" s="21" t="s">
        <v>9</v>
      </c>
      <c r="K18" s="27">
        <f>VLOOKUP(B18,'①労働時間入力表'!$B$8:$K$217,10,FALSE)</f>
        <v>0</v>
      </c>
      <c r="L18" s="23"/>
      <c r="M18" s="25">
        <f>VLOOKUP(B18,'①労働時間入力表'!$B$8:$M$217,12,FALSE)</f>
      </c>
      <c r="N18" s="25">
        <f>VLOOKUP(B18,'①労働時間入力表'!$B$8:$O$217,14,FALSE)</f>
      </c>
      <c r="O18" s="153"/>
      <c r="P18" s="155"/>
      <c r="Q18" s="156"/>
      <c r="R18" s="157"/>
    </row>
    <row r="19" spans="1:18" ht="21.75" customHeight="1">
      <c r="A19" s="20"/>
      <c r="B19" s="54">
        <f t="shared" si="0"/>
        <v>40893</v>
      </c>
      <c r="C19" s="21" t="s">
        <v>6</v>
      </c>
      <c r="D19" s="55">
        <f t="shared" si="1"/>
        <v>40893</v>
      </c>
      <c r="E19" s="22" t="s">
        <v>7</v>
      </c>
      <c r="F19" s="72">
        <f t="shared" si="2"/>
        <v>40893</v>
      </c>
      <c r="G19" s="23" t="s">
        <v>8</v>
      </c>
      <c r="H19" s="24"/>
      <c r="I19" s="26">
        <f>VLOOKUP(B19,'①労働時間入力表'!$B$8:$I$217,8,FALSE)</f>
        <v>0</v>
      </c>
      <c r="J19" s="21" t="s">
        <v>9</v>
      </c>
      <c r="K19" s="27">
        <f>VLOOKUP(B19,'①労働時間入力表'!$B$8:$K$217,10,FALSE)</f>
        <v>0</v>
      </c>
      <c r="L19" s="23"/>
      <c r="M19" s="25">
        <f>VLOOKUP(B19,'①労働時間入力表'!$B$8:$M$217,12,FALSE)</f>
      </c>
      <c r="N19" s="25">
        <f>VLOOKUP(B19,'①労働時間入力表'!$B$8:$O$217,14,FALSE)</f>
      </c>
      <c r="O19" s="153"/>
      <c r="P19" s="155"/>
      <c r="Q19" s="156"/>
      <c r="R19" s="157"/>
    </row>
    <row r="20" spans="1:18" ht="21.75" customHeight="1">
      <c r="A20" s="20"/>
      <c r="B20" s="54">
        <f t="shared" si="0"/>
        <v>40892</v>
      </c>
      <c r="C20" s="21" t="s">
        <v>6</v>
      </c>
      <c r="D20" s="55">
        <f t="shared" si="1"/>
        <v>40892</v>
      </c>
      <c r="E20" s="22" t="s">
        <v>7</v>
      </c>
      <c r="F20" s="72">
        <f t="shared" si="2"/>
        <v>40892</v>
      </c>
      <c r="G20" s="23" t="s">
        <v>8</v>
      </c>
      <c r="H20" s="24"/>
      <c r="I20" s="26">
        <f>VLOOKUP(B20,'①労働時間入力表'!$B$8:$I$217,8,FALSE)</f>
        <v>0</v>
      </c>
      <c r="J20" s="21" t="s">
        <v>9</v>
      </c>
      <c r="K20" s="27">
        <f>VLOOKUP(B20,'①労働時間入力表'!$B$8:$K$217,10,FALSE)</f>
        <v>0</v>
      </c>
      <c r="L20" s="23"/>
      <c r="M20" s="25">
        <f>VLOOKUP(B20,'①労働時間入力表'!$B$8:$M$217,12,FALSE)</f>
      </c>
      <c r="N20" s="25">
        <f>VLOOKUP(B20,'①労働時間入力表'!$B$8:$O$217,14,FALSE)</f>
      </c>
      <c r="O20" s="153"/>
      <c r="P20" s="155"/>
      <c r="Q20" s="156"/>
      <c r="R20" s="157"/>
    </row>
    <row r="21" spans="1:18" ht="21.75" customHeight="1">
      <c r="A21" s="20"/>
      <c r="B21" s="54">
        <f t="shared" si="0"/>
        <v>40891</v>
      </c>
      <c r="C21" s="21" t="s">
        <v>6</v>
      </c>
      <c r="D21" s="55">
        <f t="shared" si="1"/>
        <v>40891</v>
      </c>
      <c r="E21" s="22" t="s">
        <v>7</v>
      </c>
      <c r="F21" s="72">
        <f t="shared" si="2"/>
        <v>40891</v>
      </c>
      <c r="G21" s="23" t="s">
        <v>8</v>
      </c>
      <c r="H21" s="24"/>
      <c r="I21" s="26">
        <f>VLOOKUP(B21,'①労働時間入力表'!$B$8:$I$217,8,FALSE)</f>
        <v>0</v>
      </c>
      <c r="J21" s="21" t="s">
        <v>9</v>
      </c>
      <c r="K21" s="27">
        <f>VLOOKUP(B21,'①労働時間入力表'!$B$8:$K$217,10,FALSE)</f>
        <v>0</v>
      </c>
      <c r="L21" s="23"/>
      <c r="M21" s="25">
        <f>VLOOKUP(B21,'①労働時間入力表'!$B$8:$M$217,12,FALSE)</f>
      </c>
      <c r="N21" s="25">
        <f>VLOOKUP(B21,'①労働時間入力表'!$B$8:$O$217,14,FALSE)</f>
      </c>
      <c r="O21" s="153"/>
      <c r="P21" s="155"/>
      <c r="Q21" s="156"/>
      <c r="R21" s="157"/>
    </row>
    <row r="22" spans="1:18" ht="21.75" customHeight="1" thickBot="1">
      <c r="A22" s="28"/>
      <c r="B22" s="78">
        <f t="shared" si="0"/>
        <v>40890</v>
      </c>
      <c r="C22" s="29" t="s">
        <v>6</v>
      </c>
      <c r="D22" s="79">
        <f t="shared" si="1"/>
        <v>40890</v>
      </c>
      <c r="E22" s="30" t="s">
        <v>7</v>
      </c>
      <c r="F22" s="80">
        <f t="shared" si="2"/>
        <v>40890</v>
      </c>
      <c r="G22" s="31" t="s">
        <v>8</v>
      </c>
      <c r="H22" s="32"/>
      <c r="I22" s="33">
        <f>VLOOKUP(B22,'①労働時間入力表'!$B$8:$I$217,8,FALSE)</f>
        <v>0</v>
      </c>
      <c r="J22" s="37" t="s">
        <v>14</v>
      </c>
      <c r="K22" s="34">
        <f>VLOOKUP(B22,'①労働時間入力表'!$B$8:$K$217,10,FALSE)</f>
        <v>0</v>
      </c>
      <c r="L22" s="31"/>
      <c r="M22" s="35">
        <f>VLOOKUP(B22,'①労働時間入力表'!$B$8:$M$217,12,FALSE)</f>
      </c>
      <c r="N22" s="35">
        <f>VLOOKUP(B22,'①労働時間入力表'!$B$8:$O$217,14,FALSE)</f>
      </c>
      <c r="O22" s="154"/>
      <c r="P22" s="158"/>
      <c r="Q22" s="159"/>
      <c r="R22" s="160"/>
    </row>
    <row r="23" spans="1:18" ht="21.75" customHeight="1">
      <c r="A23" s="12"/>
      <c r="B23" s="52">
        <f t="shared" si="0"/>
        <v>40889</v>
      </c>
      <c r="C23" s="13" t="s">
        <v>6</v>
      </c>
      <c r="D23" s="53">
        <f t="shared" si="1"/>
        <v>40889</v>
      </c>
      <c r="E23" s="14" t="s">
        <v>7</v>
      </c>
      <c r="F23" s="71">
        <f t="shared" si="2"/>
        <v>40889</v>
      </c>
      <c r="G23" s="15" t="s">
        <v>8</v>
      </c>
      <c r="H23" s="16"/>
      <c r="I23" s="17">
        <f>VLOOKUP(B23,'①労働時間入力表'!$B$8:$I$217,8,FALSE)</f>
        <v>0</v>
      </c>
      <c r="J23" s="13" t="s">
        <v>9</v>
      </c>
      <c r="K23" s="18">
        <f>VLOOKUP(B23,'①労働時間入力表'!$B$8:$K$217,10,FALSE)</f>
        <v>0</v>
      </c>
      <c r="L23" s="15"/>
      <c r="M23" s="36">
        <f>VLOOKUP(B23,'①労働時間入力表'!$B$8:$M$217,12,FALSE)</f>
      </c>
      <c r="N23" s="36">
        <f>VLOOKUP(B23,'①労働時間入力表'!$B$8:$O$217,14,FALSE)</f>
      </c>
      <c r="O23" s="19" t="s">
        <v>15</v>
      </c>
      <c r="P23" s="161" t="s">
        <v>16</v>
      </c>
      <c r="Q23" s="162"/>
      <c r="R23" s="163"/>
    </row>
    <row r="24" spans="1:18" ht="21.75" customHeight="1">
      <c r="A24" s="20"/>
      <c r="B24" s="54">
        <f t="shared" si="0"/>
        <v>40888</v>
      </c>
      <c r="C24" s="21" t="s">
        <v>6</v>
      </c>
      <c r="D24" s="55">
        <f t="shared" si="1"/>
        <v>40888</v>
      </c>
      <c r="E24" s="22" t="s">
        <v>7</v>
      </c>
      <c r="F24" s="72">
        <f t="shared" si="2"/>
        <v>40888</v>
      </c>
      <c r="G24" s="23" t="s">
        <v>8</v>
      </c>
      <c r="H24" s="24"/>
      <c r="I24" s="26">
        <f>VLOOKUP(B24,'①労働時間入力表'!$B$8:$I$217,8,FALSE)</f>
        <v>0</v>
      </c>
      <c r="J24" s="21" t="s">
        <v>9</v>
      </c>
      <c r="K24" s="27">
        <f>VLOOKUP(B24,'①労働時間入力表'!$B$8:$K$217,10,FALSE)</f>
        <v>0</v>
      </c>
      <c r="L24" s="23"/>
      <c r="M24" s="25">
        <f>VLOOKUP(B24,'①労働時間入力表'!$B$8:$M$217,12,FALSE)</f>
      </c>
      <c r="N24" s="25">
        <f>VLOOKUP(B24,'①労働時間入力表'!$B$8:$O$217,14,FALSE)</f>
      </c>
      <c r="O24" s="153">
        <f>SUMIF(N23:N29,"&gt;0:00")</f>
        <v>0</v>
      </c>
      <c r="P24" s="155" t="str">
        <f>IF(O24-"40:00"&gt;0,O24-"40:00","0:00")</f>
        <v>0:00</v>
      </c>
      <c r="Q24" s="156"/>
      <c r="R24" s="157"/>
    </row>
    <row r="25" spans="1:42" ht="21.75" customHeight="1">
      <c r="A25" s="20"/>
      <c r="B25" s="54">
        <f t="shared" si="0"/>
        <v>40887</v>
      </c>
      <c r="C25" s="21" t="s">
        <v>6</v>
      </c>
      <c r="D25" s="55">
        <f t="shared" si="1"/>
        <v>40887</v>
      </c>
      <c r="E25" s="22" t="s">
        <v>7</v>
      </c>
      <c r="F25" s="72">
        <f t="shared" si="2"/>
        <v>40887</v>
      </c>
      <c r="G25" s="23" t="s">
        <v>8</v>
      </c>
      <c r="H25" s="24"/>
      <c r="I25" s="26">
        <f>VLOOKUP(B25,'①労働時間入力表'!$B$8:$I$217,8,FALSE)</f>
        <v>0</v>
      </c>
      <c r="J25" s="21" t="s">
        <v>9</v>
      </c>
      <c r="K25" s="27">
        <f>VLOOKUP(B25,'①労働時間入力表'!$B$8:$K$217,10,FALSE)</f>
        <v>0</v>
      </c>
      <c r="L25" s="23"/>
      <c r="M25" s="25">
        <f>VLOOKUP(B25,'①労働時間入力表'!$B$8:$M$217,12,FALSE)</f>
      </c>
      <c r="N25" s="25">
        <f>VLOOKUP(B25,'①労働時間入力表'!$B$8:$O$217,14,FALSE)</f>
      </c>
      <c r="O25" s="153"/>
      <c r="P25" s="155"/>
      <c r="Q25" s="156"/>
      <c r="R25" s="157"/>
      <c r="AP25" s="3" t="s">
        <v>0</v>
      </c>
    </row>
    <row r="26" spans="1:18" ht="21.75" customHeight="1">
      <c r="A26" s="20"/>
      <c r="B26" s="54">
        <f t="shared" si="0"/>
        <v>40886</v>
      </c>
      <c r="C26" s="21" t="s">
        <v>6</v>
      </c>
      <c r="D26" s="55">
        <f t="shared" si="1"/>
        <v>40886</v>
      </c>
      <c r="E26" s="22" t="s">
        <v>7</v>
      </c>
      <c r="F26" s="72">
        <f t="shared" si="2"/>
        <v>40886</v>
      </c>
      <c r="G26" s="23" t="s">
        <v>8</v>
      </c>
      <c r="H26" s="24"/>
      <c r="I26" s="26">
        <f>VLOOKUP(B26,'①労働時間入力表'!$B$8:$I$217,8,FALSE)</f>
        <v>0</v>
      </c>
      <c r="J26" s="21" t="s">
        <v>9</v>
      </c>
      <c r="K26" s="27">
        <f>VLOOKUP(B26,'①労働時間入力表'!$B$8:$K$217,10,FALSE)</f>
        <v>0</v>
      </c>
      <c r="L26" s="23"/>
      <c r="M26" s="25">
        <f>VLOOKUP(B26,'①労働時間入力表'!$B$8:$M$217,12,FALSE)</f>
      </c>
      <c r="N26" s="25">
        <f>VLOOKUP(B26,'①労働時間入力表'!$B$8:$O$217,14,FALSE)</f>
      </c>
      <c r="O26" s="153"/>
      <c r="P26" s="155"/>
      <c r="Q26" s="156"/>
      <c r="R26" s="157"/>
    </row>
    <row r="27" spans="1:18" ht="21.75" customHeight="1">
      <c r="A27" s="20"/>
      <c r="B27" s="54">
        <f t="shared" si="0"/>
        <v>40885</v>
      </c>
      <c r="C27" s="21" t="s">
        <v>6</v>
      </c>
      <c r="D27" s="55">
        <f t="shared" si="1"/>
        <v>40885</v>
      </c>
      <c r="E27" s="22" t="s">
        <v>7</v>
      </c>
      <c r="F27" s="72">
        <f t="shared" si="2"/>
        <v>40885</v>
      </c>
      <c r="G27" s="23" t="s">
        <v>8</v>
      </c>
      <c r="H27" s="24"/>
      <c r="I27" s="26">
        <f>VLOOKUP(B27,'①労働時間入力表'!$B$8:$I$217,8,FALSE)</f>
        <v>0</v>
      </c>
      <c r="J27" s="21" t="s">
        <v>9</v>
      </c>
      <c r="K27" s="27">
        <f>VLOOKUP(B27,'①労働時間入力表'!$B$8:$K$217,10,FALSE)</f>
        <v>0</v>
      </c>
      <c r="L27" s="23"/>
      <c r="M27" s="25">
        <f>VLOOKUP(B27,'①労働時間入力表'!$B$8:$M$217,12,FALSE)</f>
      </c>
      <c r="N27" s="25">
        <f>VLOOKUP(B27,'①労働時間入力表'!$B$8:$O$217,14,FALSE)</f>
      </c>
      <c r="O27" s="153"/>
      <c r="P27" s="155"/>
      <c r="Q27" s="156"/>
      <c r="R27" s="157"/>
    </row>
    <row r="28" spans="1:18" ht="21.75" customHeight="1">
      <c r="A28" s="20"/>
      <c r="B28" s="54">
        <f t="shared" si="0"/>
        <v>40884</v>
      </c>
      <c r="C28" s="21" t="s">
        <v>6</v>
      </c>
      <c r="D28" s="55">
        <f t="shared" si="1"/>
        <v>40884</v>
      </c>
      <c r="E28" s="22" t="s">
        <v>7</v>
      </c>
      <c r="F28" s="72">
        <f t="shared" si="2"/>
        <v>40884</v>
      </c>
      <c r="G28" s="23" t="s">
        <v>8</v>
      </c>
      <c r="H28" s="24"/>
      <c r="I28" s="26">
        <f>VLOOKUP(B28,'①労働時間入力表'!$B$8:$I$217,8,FALSE)</f>
        <v>0</v>
      </c>
      <c r="J28" s="21" t="s">
        <v>9</v>
      </c>
      <c r="K28" s="27">
        <f>VLOOKUP(B28,'①労働時間入力表'!$B$8:$K$217,10,FALSE)</f>
        <v>0</v>
      </c>
      <c r="L28" s="23"/>
      <c r="M28" s="25">
        <f>VLOOKUP(B28,'①労働時間入力表'!$B$8:$M$217,12,FALSE)</f>
      </c>
      <c r="N28" s="25">
        <f>VLOOKUP(B28,'①労働時間入力表'!$B$8:$O$217,14,FALSE)</f>
      </c>
      <c r="O28" s="153"/>
      <c r="P28" s="155"/>
      <c r="Q28" s="156"/>
      <c r="R28" s="157"/>
    </row>
    <row r="29" spans="1:18" ht="21.75" customHeight="1" thickBot="1">
      <c r="A29" s="28"/>
      <c r="B29" s="78">
        <f t="shared" si="0"/>
        <v>40883</v>
      </c>
      <c r="C29" s="29" t="s">
        <v>6</v>
      </c>
      <c r="D29" s="79">
        <f t="shared" si="1"/>
        <v>40883</v>
      </c>
      <c r="E29" s="30" t="s">
        <v>7</v>
      </c>
      <c r="F29" s="80">
        <f t="shared" si="2"/>
        <v>40883</v>
      </c>
      <c r="G29" s="31" t="s">
        <v>8</v>
      </c>
      <c r="H29" s="32"/>
      <c r="I29" s="33">
        <f>VLOOKUP(B29,'①労働時間入力表'!$B$8:$I$217,8,FALSE)</f>
        <v>0</v>
      </c>
      <c r="J29" s="29" t="s">
        <v>9</v>
      </c>
      <c r="K29" s="34">
        <f>VLOOKUP(B29,'①労働時間入力表'!$B$8:$K$217,10,FALSE)</f>
        <v>0</v>
      </c>
      <c r="L29" s="31"/>
      <c r="M29" s="35">
        <f>VLOOKUP(B29,'①労働時間入力表'!$B$8:$M$217,12,FALSE)</f>
      </c>
      <c r="N29" s="35">
        <f>VLOOKUP(B29,'①労働時間入力表'!$B$8:$O$217,14,FALSE)</f>
      </c>
      <c r="O29" s="154"/>
      <c r="P29" s="158"/>
      <c r="Q29" s="159"/>
      <c r="R29" s="160"/>
    </row>
    <row r="30" spans="1:18" ht="21.75" customHeight="1">
      <c r="A30" s="12"/>
      <c r="B30" s="52">
        <f t="shared" si="0"/>
        <v>40882</v>
      </c>
      <c r="C30" s="13" t="s">
        <v>6</v>
      </c>
      <c r="D30" s="53">
        <f t="shared" si="1"/>
        <v>40882</v>
      </c>
      <c r="E30" s="14" t="s">
        <v>7</v>
      </c>
      <c r="F30" s="71">
        <f t="shared" si="2"/>
        <v>40882</v>
      </c>
      <c r="G30" s="15" t="s">
        <v>8</v>
      </c>
      <c r="H30" s="16"/>
      <c r="I30" s="17">
        <f>VLOOKUP(B30,'①労働時間入力表'!$B$8:$I$217,8,FALSE)</f>
        <v>0</v>
      </c>
      <c r="J30" s="13" t="s">
        <v>9</v>
      </c>
      <c r="K30" s="18">
        <f>VLOOKUP(B30,'①労働時間入力表'!$B$8:$K$217,10,FALSE)</f>
        <v>0</v>
      </c>
      <c r="L30" s="15"/>
      <c r="M30" s="36">
        <f>VLOOKUP(B30,'①労働時間入力表'!$B$8:$M$217,12,FALSE)</f>
      </c>
      <c r="N30" s="36">
        <f>VLOOKUP(B30,'①労働時間入力表'!$B$8:$O$217,14,FALSE)</f>
      </c>
      <c r="O30" s="19" t="s">
        <v>17</v>
      </c>
      <c r="P30" s="161" t="s">
        <v>18</v>
      </c>
      <c r="Q30" s="162"/>
      <c r="R30" s="163"/>
    </row>
    <row r="31" spans="1:18" ht="21.75" customHeight="1">
      <c r="A31" s="20"/>
      <c r="B31" s="54">
        <f t="shared" si="0"/>
        <v>40881</v>
      </c>
      <c r="C31" s="21" t="s">
        <v>6</v>
      </c>
      <c r="D31" s="55">
        <f t="shared" si="1"/>
        <v>40881</v>
      </c>
      <c r="E31" s="22" t="s">
        <v>7</v>
      </c>
      <c r="F31" s="72">
        <f t="shared" si="2"/>
        <v>40881</v>
      </c>
      <c r="G31" s="23" t="s">
        <v>8</v>
      </c>
      <c r="H31" s="24"/>
      <c r="I31" s="26">
        <f>VLOOKUP(B31,'①労働時間入力表'!$B$8:$I$217,8,FALSE)</f>
        <v>0</v>
      </c>
      <c r="J31" s="21" t="s">
        <v>9</v>
      </c>
      <c r="K31" s="27">
        <f>VLOOKUP(B31,'①労働時間入力表'!$B$8:$K$217,10,FALSE)</f>
        <v>0</v>
      </c>
      <c r="L31" s="23"/>
      <c r="M31" s="25">
        <f>VLOOKUP(B31,'①労働時間入力表'!$B$8:$M$217,12,FALSE)</f>
      </c>
      <c r="N31" s="25">
        <f>VLOOKUP(B31,'①労働時間入力表'!$B$8:$O$217,14,FALSE)</f>
      </c>
      <c r="O31" s="153">
        <f>SUMIF(N30:N36,"&gt;0:00")</f>
        <v>0</v>
      </c>
      <c r="P31" s="155" t="str">
        <f>IF(O31-"40:00"&gt;0,O31-"40:00","0:00")</f>
        <v>0:00</v>
      </c>
      <c r="Q31" s="156"/>
      <c r="R31" s="157"/>
    </row>
    <row r="32" spans="1:18" ht="21.75" customHeight="1">
      <c r="A32" s="20"/>
      <c r="B32" s="54">
        <f t="shared" si="0"/>
        <v>40880</v>
      </c>
      <c r="C32" s="21" t="s">
        <v>6</v>
      </c>
      <c r="D32" s="55">
        <f t="shared" si="1"/>
        <v>40880</v>
      </c>
      <c r="E32" s="22" t="s">
        <v>7</v>
      </c>
      <c r="F32" s="72">
        <f t="shared" si="2"/>
        <v>40880</v>
      </c>
      <c r="G32" s="23" t="s">
        <v>8</v>
      </c>
      <c r="H32" s="24"/>
      <c r="I32" s="26">
        <f>VLOOKUP(B32,'①労働時間入力表'!$B$8:$I$217,8,FALSE)</f>
        <v>0</v>
      </c>
      <c r="J32" s="21" t="s">
        <v>9</v>
      </c>
      <c r="K32" s="27">
        <f>VLOOKUP(B32,'①労働時間入力表'!$B$8:$K$217,10,FALSE)</f>
        <v>0</v>
      </c>
      <c r="L32" s="23"/>
      <c r="M32" s="25">
        <f>VLOOKUP(B32,'①労働時間入力表'!$B$8:$M$217,12,FALSE)</f>
      </c>
      <c r="N32" s="25">
        <f>VLOOKUP(B32,'①労働時間入力表'!$B$8:$O$217,14,FALSE)</f>
      </c>
      <c r="O32" s="153"/>
      <c r="P32" s="155"/>
      <c r="Q32" s="156"/>
      <c r="R32" s="157"/>
    </row>
    <row r="33" spans="1:18" ht="21.75" customHeight="1">
      <c r="A33" s="20"/>
      <c r="B33" s="54">
        <f t="shared" si="0"/>
        <v>40879</v>
      </c>
      <c r="C33" s="21" t="s">
        <v>6</v>
      </c>
      <c r="D33" s="55">
        <f t="shared" si="1"/>
        <v>40879</v>
      </c>
      <c r="E33" s="22" t="s">
        <v>7</v>
      </c>
      <c r="F33" s="72">
        <f t="shared" si="2"/>
        <v>40879</v>
      </c>
      <c r="G33" s="23" t="s">
        <v>8</v>
      </c>
      <c r="H33" s="24"/>
      <c r="I33" s="26">
        <f>VLOOKUP(B33,'①労働時間入力表'!$B$8:$I$217,8,FALSE)</f>
        <v>0</v>
      </c>
      <c r="J33" s="21" t="s">
        <v>9</v>
      </c>
      <c r="K33" s="27">
        <f>VLOOKUP(B33,'①労働時間入力表'!$B$8:$K$217,10,FALSE)</f>
        <v>0</v>
      </c>
      <c r="L33" s="23"/>
      <c r="M33" s="25">
        <f>VLOOKUP(B33,'①労働時間入力表'!$B$8:$M$217,12,FALSE)</f>
      </c>
      <c r="N33" s="25">
        <f>VLOOKUP(B33,'①労働時間入力表'!$B$8:$O$217,14,FALSE)</f>
      </c>
      <c r="O33" s="153"/>
      <c r="P33" s="155"/>
      <c r="Q33" s="156"/>
      <c r="R33" s="157"/>
    </row>
    <row r="34" spans="1:18" ht="21.75" customHeight="1">
      <c r="A34" s="20"/>
      <c r="B34" s="54">
        <f t="shared" si="0"/>
        <v>40878</v>
      </c>
      <c r="C34" s="21" t="s">
        <v>6</v>
      </c>
      <c r="D34" s="55">
        <f t="shared" si="1"/>
        <v>40878</v>
      </c>
      <c r="E34" s="22" t="s">
        <v>7</v>
      </c>
      <c r="F34" s="72">
        <f t="shared" si="2"/>
        <v>40878</v>
      </c>
      <c r="G34" s="23" t="s">
        <v>8</v>
      </c>
      <c r="H34" s="24"/>
      <c r="I34" s="26">
        <f>VLOOKUP(B34,'①労働時間入力表'!$B$8:$I$217,8,FALSE)</f>
        <v>0</v>
      </c>
      <c r="J34" s="21" t="s">
        <v>9</v>
      </c>
      <c r="K34" s="27">
        <f>VLOOKUP(B34,'①労働時間入力表'!$B$8:$K$217,10,FALSE)</f>
        <v>0</v>
      </c>
      <c r="L34" s="23"/>
      <c r="M34" s="25">
        <f>VLOOKUP(B34,'①労働時間入力表'!$B$8:$M$217,12,FALSE)</f>
      </c>
      <c r="N34" s="25">
        <f>VLOOKUP(B34,'①労働時間入力表'!$B$8:$O$217,14,FALSE)</f>
      </c>
      <c r="O34" s="153"/>
      <c r="P34" s="155"/>
      <c r="Q34" s="156"/>
      <c r="R34" s="157"/>
    </row>
    <row r="35" spans="1:18" ht="21.75" customHeight="1">
      <c r="A35" s="20"/>
      <c r="B35" s="54">
        <f t="shared" si="0"/>
        <v>40877</v>
      </c>
      <c r="C35" s="21" t="s">
        <v>6</v>
      </c>
      <c r="D35" s="55">
        <f t="shared" si="1"/>
        <v>40877</v>
      </c>
      <c r="E35" s="22" t="s">
        <v>7</v>
      </c>
      <c r="F35" s="72">
        <f t="shared" si="2"/>
        <v>40877</v>
      </c>
      <c r="G35" s="23" t="s">
        <v>8</v>
      </c>
      <c r="H35" s="24"/>
      <c r="I35" s="26">
        <f>VLOOKUP(B35,'①労働時間入力表'!$B$8:$I$217,8,FALSE)</f>
        <v>0</v>
      </c>
      <c r="J35" s="21" t="s">
        <v>9</v>
      </c>
      <c r="K35" s="27">
        <f>VLOOKUP(B35,'①労働時間入力表'!$B$8:$K$217,10,FALSE)</f>
        <v>0</v>
      </c>
      <c r="L35" s="23"/>
      <c r="M35" s="25">
        <f>VLOOKUP(B35,'①労働時間入力表'!$B$8:$M$217,12,FALSE)</f>
      </c>
      <c r="N35" s="25">
        <f>VLOOKUP(B35,'①労働時間入力表'!$B$8:$O$217,14,FALSE)</f>
      </c>
      <c r="O35" s="153"/>
      <c r="P35" s="155"/>
      <c r="Q35" s="156"/>
      <c r="R35" s="157"/>
    </row>
    <row r="36" spans="1:18" ht="21.75" customHeight="1" thickBot="1">
      <c r="A36" s="28"/>
      <c r="B36" s="78">
        <f t="shared" si="0"/>
        <v>40876</v>
      </c>
      <c r="C36" s="29" t="s">
        <v>6</v>
      </c>
      <c r="D36" s="79">
        <f t="shared" si="1"/>
        <v>40876</v>
      </c>
      <c r="E36" s="30" t="s">
        <v>7</v>
      </c>
      <c r="F36" s="80">
        <f t="shared" si="2"/>
        <v>40876</v>
      </c>
      <c r="G36" s="31" t="s">
        <v>8</v>
      </c>
      <c r="H36" s="32"/>
      <c r="I36" s="33">
        <f>VLOOKUP(B36,'①労働時間入力表'!$B$8:$I$217,8,FALSE)</f>
        <v>0</v>
      </c>
      <c r="J36" s="29" t="s">
        <v>9</v>
      </c>
      <c r="K36" s="34">
        <f>VLOOKUP(B36,'①労働時間入力表'!$B$8:$K$217,10,FALSE)</f>
        <v>0</v>
      </c>
      <c r="L36" s="31"/>
      <c r="M36" s="35">
        <f>VLOOKUP(B36,'①労働時間入力表'!$B$8:$M$217,12,FALSE)</f>
      </c>
      <c r="N36" s="35">
        <f>VLOOKUP(B36,'①労働時間入力表'!$B$8:$O$217,14,FALSE)</f>
      </c>
      <c r="O36" s="154"/>
      <c r="P36" s="158"/>
      <c r="Q36" s="159"/>
      <c r="R36" s="160"/>
    </row>
    <row r="37" spans="1:18" ht="21.75" customHeight="1">
      <c r="A37" s="12"/>
      <c r="B37" s="52">
        <f t="shared" si="0"/>
        <v>40875</v>
      </c>
      <c r="C37" s="13" t="s">
        <v>6</v>
      </c>
      <c r="D37" s="53">
        <f t="shared" si="1"/>
        <v>40875</v>
      </c>
      <c r="E37" s="14" t="s">
        <v>7</v>
      </c>
      <c r="F37" s="71">
        <f t="shared" si="2"/>
        <v>40875</v>
      </c>
      <c r="G37" s="15" t="s">
        <v>8</v>
      </c>
      <c r="H37" s="16"/>
      <c r="I37" s="17">
        <f>VLOOKUP(B37,'①労働時間入力表'!$B$8:$I$217,8,FALSE)</f>
        <v>0</v>
      </c>
      <c r="J37" s="13" t="s">
        <v>9</v>
      </c>
      <c r="K37" s="18">
        <f>VLOOKUP(B37,'①労働時間入力表'!$B$8:$K$217,10,FALSE)</f>
        <v>0</v>
      </c>
      <c r="L37" s="15"/>
      <c r="M37" s="36">
        <f>VLOOKUP(B37,'①労働時間入力表'!$B$8:$M$217,12,FALSE)</f>
      </c>
      <c r="N37" s="36">
        <f>VLOOKUP(B37,'①労働時間入力表'!$B$8:$O$217,14,FALSE)</f>
      </c>
      <c r="O37" s="19" t="s">
        <v>19</v>
      </c>
      <c r="P37" s="38" t="s">
        <v>20</v>
      </c>
      <c r="Q37" s="39">
        <f>IF(COUNTBLANK(N47:N51)&gt;=2,16,IF(COUNTBLANK(N47:N51)=1,8,0))</f>
        <v>16</v>
      </c>
      <c r="R37" s="40" t="s">
        <v>21</v>
      </c>
    </row>
    <row r="38" spans="1:18" ht="20.25" customHeight="1" thickBot="1">
      <c r="A38" s="41"/>
      <c r="B38" s="78">
        <f t="shared" si="0"/>
        <v>40874</v>
      </c>
      <c r="C38" s="29" t="s">
        <v>6</v>
      </c>
      <c r="D38" s="79">
        <f t="shared" si="1"/>
        <v>40874</v>
      </c>
      <c r="E38" s="30" t="s">
        <v>7</v>
      </c>
      <c r="F38" s="80">
        <f t="shared" si="2"/>
        <v>40874</v>
      </c>
      <c r="G38" s="31" t="s">
        <v>8</v>
      </c>
      <c r="H38" s="32"/>
      <c r="I38" s="33">
        <f>VLOOKUP(B38,'①労働時間入力表'!$B$8:$I$217,8,FALSE)</f>
        <v>0</v>
      </c>
      <c r="J38" s="29" t="s">
        <v>9</v>
      </c>
      <c r="K38" s="34">
        <f>VLOOKUP(B38,'①労働時間入力表'!$B$8:$K$217,10,FALSE)</f>
        <v>0</v>
      </c>
      <c r="L38" s="31"/>
      <c r="M38" s="35">
        <f>VLOOKUP(B38,'①労働時間入力表'!$B$8:$M$217,12,FALSE)</f>
      </c>
      <c r="N38" s="35">
        <f>VLOOKUP(B38,'①労働時間入力表'!$B$8:$O$217,14,FALSE)</f>
      </c>
      <c r="O38" s="42">
        <f>SUMIF(N37:N38,"&gt;0:00")</f>
        <v>0</v>
      </c>
      <c r="P38" s="158" t="str">
        <f>IF(O38-TIME(Q37,0,0)&gt;0,O38-TIME(Q37,0,0),"0:00")</f>
        <v>0:00</v>
      </c>
      <c r="Q38" s="159">
        <f>IF(L36&lt;2,Q30-(L36*"8:00:0"),Q30-"16:00:0")</f>
        <v>0</v>
      </c>
      <c r="R38" s="160">
        <f>IF(M36&lt;2,R30-(M36*"8:00:0"),R30-"16:00:0")</f>
        <v>-0.6666666666666666</v>
      </c>
    </row>
    <row r="39" spans="1:18" ht="15" customHeight="1">
      <c r="A39" s="164" t="s">
        <v>22</v>
      </c>
      <c r="B39" s="165"/>
      <c r="C39" s="165"/>
      <c r="D39" s="165"/>
      <c r="E39" s="165"/>
      <c r="F39" s="165"/>
      <c r="G39" s="165"/>
      <c r="H39" s="165"/>
      <c r="I39" s="165"/>
      <c r="J39" s="165"/>
      <c r="K39" s="165"/>
      <c r="L39" s="165"/>
      <c r="M39" s="77"/>
      <c r="N39" s="167"/>
      <c r="O39" s="43" t="s">
        <v>23</v>
      </c>
      <c r="P39" s="169" t="s">
        <v>24</v>
      </c>
      <c r="Q39" s="170"/>
      <c r="R39" s="171"/>
    </row>
    <row r="40" spans="1:18" ht="20.25" customHeight="1">
      <c r="A40" s="164"/>
      <c r="B40" s="165"/>
      <c r="C40" s="165"/>
      <c r="D40" s="165"/>
      <c r="E40" s="165"/>
      <c r="F40" s="165"/>
      <c r="G40" s="165"/>
      <c r="H40" s="165"/>
      <c r="I40" s="165"/>
      <c r="J40" s="165"/>
      <c r="K40" s="165"/>
      <c r="L40" s="165"/>
      <c r="M40" s="44"/>
      <c r="N40" s="167"/>
      <c r="O40" s="44"/>
      <c r="P40" s="39"/>
      <c r="Q40" s="45"/>
      <c r="R40" s="46"/>
    </row>
    <row r="41" spans="1:18" ht="20.25" customHeight="1" thickBot="1">
      <c r="A41" s="166"/>
      <c r="B41" s="125"/>
      <c r="C41" s="125"/>
      <c r="D41" s="125"/>
      <c r="E41" s="125"/>
      <c r="F41" s="125"/>
      <c r="G41" s="125"/>
      <c r="H41" s="125"/>
      <c r="I41" s="125"/>
      <c r="J41" s="125"/>
      <c r="K41" s="125"/>
      <c r="L41" s="125"/>
      <c r="M41" s="47">
        <f>SUMIF(M9:M38,"&gt;0:00")</f>
        <v>0</v>
      </c>
      <c r="N41" s="168"/>
      <c r="O41" s="47">
        <f>O10+O17+O24+O31+O38</f>
        <v>0</v>
      </c>
      <c r="P41" s="172">
        <f>P10+P17+P24+P31+P38</f>
        <v>0</v>
      </c>
      <c r="Q41" s="173"/>
      <c r="R41" s="174"/>
    </row>
    <row r="42" spans="1:20" s="9" customFormat="1" ht="33" customHeight="1">
      <c r="A42" s="3"/>
      <c r="B42" s="3" t="s">
        <v>0</v>
      </c>
      <c r="C42" s="3"/>
      <c r="D42" s="3"/>
      <c r="E42" s="3"/>
      <c r="F42" s="3"/>
      <c r="G42" s="3"/>
      <c r="H42" s="3"/>
      <c r="I42" s="3"/>
      <c r="J42" s="3"/>
      <c r="K42" s="4"/>
      <c r="L42" s="3"/>
      <c r="M42" s="5"/>
      <c r="N42" s="5"/>
      <c r="O42" s="6"/>
      <c r="P42" s="7"/>
      <c r="Q42" s="7"/>
      <c r="R42" s="7"/>
      <c r="S42" s="8"/>
      <c r="T42" s="8"/>
    </row>
    <row r="43" spans="1:20" ht="21.75" customHeight="1">
      <c r="A43" s="74"/>
      <c r="B43" s="74"/>
      <c r="C43" s="74"/>
      <c r="D43" s="74"/>
      <c r="E43" s="74"/>
      <c r="F43" s="115" t="s">
        <v>47</v>
      </c>
      <c r="G43" s="115"/>
      <c r="H43" s="115"/>
      <c r="I43" s="115"/>
      <c r="J43" s="115"/>
      <c r="K43" s="115"/>
      <c r="L43" s="115"/>
      <c r="M43" s="76">
        <f>B47</f>
        <v>40873</v>
      </c>
      <c r="N43" s="69" t="s">
        <v>9</v>
      </c>
      <c r="O43" s="75">
        <f>B76</f>
        <v>40844</v>
      </c>
      <c r="P43" s="69" t="s">
        <v>49</v>
      </c>
      <c r="Q43" s="74"/>
      <c r="R43" s="74"/>
      <c r="S43" s="11"/>
      <c r="T43" s="11"/>
    </row>
    <row r="44" spans="13:18" ht="19.5" customHeight="1" thickBot="1">
      <c r="M44" s="3"/>
      <c r="N44" s="3"/>
      <c r="O44" s="175" t="s">
        <v>56</v>
      </c>
      <c r="P44" s="176"/>
      <c r="Q44" s="176"/>
      <c r="R44" s="10"/>
    </row>
    <row r="45" spans="1:18" ht="19.5" customHeight="1">
      <c r="A45" s="116"/>
      <c r="B45" s="117"/>
      <c r="C45" s="117"/>
      <c r="D45" s="117"/>
      <c r="E45" s="117"/>
      <c r="F45" s="117"/>
      <c r="G45" s="118"/>
      <c r="H45" s="122" t="s">
        <v>1</v>
      </c>
      <c r="I45" s="123"/>
      <c r="J45" s="123"/>
      <c r="K45" s="123"/>
      <c r="L45" s="123"/>
      <c r="M45" s="127" t="s">
        <v>2</v>
      </c>
      <c r="N45" s="127" t="s">
        <v>3</v>
      </c>
      <c r="O45" s="177" t="s">
        <v>4</v>
      </c>
      <c r="P45" s="181" t="s">
        <v>5</v>
      </c>
      <c r="Q45" s="162"/>
      <c r="R45" s="163"/>
    </row>
    <row r="46" spans="1:18" ht="21.75" customHeight="1" thickBot="1">
      <c r="A46" s="119"/>
      <c r="B46" s="120"/>
      <c r="C46" s="120"/>
      <c r="D46" s="120"/>
      <c r="E46" s="120"/>
      <c r="F46" s="120"/>
      <c r="G46" s="121"/>
      <c r="H46" s="124"/>
      <c r="I46" s="125"/>
      <c r="J46" s="125"/>
      <c r="K46" s="125"/>
      <c r="L46" s="126"/>
      <c r="M46" s="128"/>
      <c r="N46" s="128"/>
      <c r="O46" s="178"/>
      <c r="P46" s="182"/>
      <c r="Q46" s="183"/>
      <c r="R46" s="184"/>
    </row>
    <row r="47" spans="1:18" ht="21.75" customHeight="1">
      <c r="A47" s="12"/>
      <c r="B47" s="52">
        <f>B38-1</f>
        <v>40873</v>
      </c>
      <c r="C47" s="13" t="s">
        <v>6</v>
      </c>
      <c r="D47" s="53">
        <f>D38-1</f>
        <v>40873</v>
      </c>
      <c r="E47" s="14" t="s">
        <v>7</v>
      </c>
      <c r="F47" s="71">
        <f>F38-1</f>
        <v>40873</v>
      </c>
      <c r="G47" s="15" t="s">
        <v>8</v>
      </c>
      <c r="H47" s="16"/>
      <c r="I47" s="17">
        <f>VLOOKUP(B47,'①労働時間入力表'!$B$8:$I$217,8,FALSE)</f>
        <v>0</v>
      </c>
      <c r="J47" s="13" t="s">
        <v>9</v>
      </c>
      <c r="K47" s="18">
        <f>VLOOKUP(B47,'①労働時間入力表'!$B$8:$K$217,10,FALSE)</f>
        <v>0</v>
      </c>
      <c r="L47" s="15"/>
      <c r="M47" s="36">
        <f>VLOOKUP(B47,'①労働時間入力表'!$B$8:$M$217,12,FALSE)</f>
      </c>
      <c r="N47" s="36">
        <f>VLOOKUP(B47,'①労働時間入力表'!$B$8:$O$217,14,FALSE)</f>
      </c>
      <c r="O47" s="19" t="s">
        <v>10</v>
      </c>
      <c r="P47" s="161" t="s">
        <v>11</v>
      </c>
      <c r="Q47" s="162"/>
      <c r="R47" s="163"/>
    </row>
    <row r="48" spans="1:18" ht="21.75" customHeight="1">
      <c r="A48" s="20"/>
      <c r="B48" s="54">
        <f>B47-1</f>
        <v>40872</v>
      </c>
      <c r="C48" s="21" t="s">
        <v>6</v>
      </c>
      <c r="D48" s="55">
        <f>D47-1</f>
        <v>40872</v>
      </c>
      <c r="E48" s="22" t="s">
        <v>7</v>
      </c>
      <c r="F48" s="72">
        <f>F47-1</f>
        <v>40872</v>
      </c>
      <c r="G48" s="23" t="s">
        <v>8</v>
      </c>
      <c r="H48" s="24"/>
      <c r="I48" s="26">
        <f>VLOOKUP(B48,'①労働時間入力表'!$B$8:$I$217,8,FALSE)</f>
        <v>0</v>
      </c>
      <c r="J48" s="21" t="s">
        <v>9</v>
      </c>
      <c r="K48" s="27">
        <f>VLOOKUP(B48,'①労働時間入力表'!$B$8:$K$217,10,FALSE)</f>
        <v>0</v>
      </c>
      <c r="L48" s="23"/>
      <c r="M48" s="25">
        <f>VLOOKUP(B48,'①労働時間入力表'!$B$8:$M$217,12,FALSE)</f>
      </c>
      <c r="N48" s="25">
        <f>VLOOKUP(B48,'①労働時間入力表'!$B$8:$O$217,14,FALSE)</f>
      </c>
      <c r="O48" s="155">
        <f>SUMIF(N47:N53,"&gt;0:00")</f>
        <v>0</v>
      </c>
      <c r="P48" s="155" t="str">
        <f>IF(O48-"40:00"&gt;0,O48-"40:00","0:00")</f>
        <v>0:00</v>
      </c>
      <c r="Q48" s="156"/>
      <c r="R48" s="157"/>
    </row>
    <row r="49" spans="1:18" ht="21.75" customHeight="1">
      <c r="A49" s="20"/>
      <c r="B49" s="54">
        <f aca="true" t="shared" si="3" ref="B49:B76">B48-1</f>
        <v>40871</v>
      </c>
      <c r="C49" s="21" t="s">
        <v>6</v>
      </c>
      <c r="D49" s="55">
        <f aca="true" t="shared" si="4" ref="D49:D76">D48-1</f>
        <v>40871</v>
      </c>
      <c r="E49" s="22" t="s">
        <v>7</v>
      </c>
      <c r="F49" s="72">
        <f aca="true" t="shared" si="5" ref="F49:F76">F48-1</f>
        <v>40871</v>
      </c>
      <c r="G49" s="23" t="s">
        <v>8</v>
      </c>
      <c r="H49" s="24"/>
      <c r="I49" s="26">
        <f>VLOOKUP(B49,'①労働時間入力表'!$B$8:$I$217,8,FALSE)</f>
        <v>0</v>
      </c>
      <c r="J49" s="21" t="s">
        <v>9</v>
      </c>
      <c r="K49" s="27">
        <f>VLOOKUP(B49,'①労働時間入力表'!$B$8:$K$217,10,FALSE)</f>
        <v>0</v>
      </c>
      <c r="L49" s="23"/>
      <c r="M49" s="25">
        <f>VLOOKUP(B49,'①労働時間入力表'!$B$8:$M$217,12,FALSE)</f>
      </c>
      <c r="N49" s="25">
        <f>VLOOKUP(B49,'①労働時間入力表'!$B$8:$O$217,14,FALSE)</f>
      </c>
      <c r="O49" s="155"/>
      <c r="P49" s="155"/>
      <c r="Q49" s="156"/>
      <c r="R49" s="157"/>
    </row>
    <row r="50" spans="1:18" ht="21.75" customHeight="1">
      <c r="A50" s="20"/>
      <c r="B50" s="54">
        <f t="shared" si="3"/>
        <v>40870</v>
      </c>
      <c r="C50" s="21" t="s">
        <v>6</v>
      </c>
      <c r="D50" s="55">
        <f t="shared" si="4"/>
        <v>40870</v>
      </c>
      <c r="E50" s="22" t="s">
        <v>7</v>
      </c>
      <c r="F50" s="72">
        <f t="shared" si="5"/>
        <v>40870</v>
      </c>
      <c r="G50" s="23" t="s">
        <v>8</v>
      </c>
      <c r="H50" s="24"/>
      <c r="I50" s="26">
        <f>VLOOKUP(B50,'①労働時間入力表'!$B$8:$I$217,8,FALSE)</f>
        <v>0</v>
      </c>
      <c r="J50" s="21" t="s">
        <v>9</v>
      </c>
      <c r="K50" s="27">
        <f>VLOOKUP(B50,'①労働時間入力表'!$B$8:$K$217,10,FALSE)</f>
        <v>0</v>
      </c>
      <c r="L50" s="23"/>
      <c r="M50" s="25">
        <f>VLOOKUP(B50,'①労働時間入力表'!$B$8:$M$217,12,FALSE)</f>
      </c>
      <c r="N50" s="25">
        <f>VLOOKUP(B50,'①労働時間入力表'!$B$8:$O$217,14,FALSE)</f>
      </c>
      <c r="O50" s="155"/>
      <c r="P50" s="155"/>
      <c r="Q50" s="156"/>
      <c r="R50" s="157"/>
    </row>
    <row r="51" spans="1:18" ht="21.75" customHeight="1">
      <c r="A51" s="20"/>
      <c r="B51" s="54">
        <f t="shared" si="3"/>
        <v>40869</v>
      </c>
      <c r="C51" s="21" t="s">
        <v>6</v>
      </c>
      <c r="D51" s="55">
        <f t="shared" si="4"/>
        <v>40869</v>
      </c>
      <c r="E51" s="22" t="s">
        <v>7</v>
      </c>
      <c r="F51" s="72">
        <f t="shared" si="5"/>
        <v>40869</v>
      </c>
      <c r="G51" s="23" t="s">
        <v>8</v>
      </c>
      <c r="H51" s="24"/>
      <c r="I51" s="26">
        <f>VLOOKUP(B51,'①労働時間入力表'!$B$8:$I$217,8,FALSE)</f>
        <v>0</v>
      </c>
      <c r="J51" s="21" t="s">
        <v>9</v>
      </c>
      <c r="K51" s="27">
        <f>VLOOKUP(B51,'①労働時間入力表'!$B$8:$K$217,10,FALSE)</f>
        <v>0</v>
      </c>
      <c r="L51" s="23"/>
      <c r="M51" s="25">
        <f>VLOOKUP(B51,'①労働時間入力表'!$B$8:$M$217,12,FALSE)</f>
      </c>
      <c r="N51" s="25">
        <f>VLOOKUP(B51,'①労働時間入力表'!$B$8:$O$217,14,FALSE)</f>
      </c>
      <c r="O51" s="155"/>
      <c r="P51" s="155"/>
      <c r="Q51" s="156"/>
      <c r="R51" s="157"/>
    </row>
    <row r="52" spans="1:18" ht="21.75" customHeight="1">
      <c r="A52" s="20"/>
      <c r="B52" s="54">
        <f t="shared" si="3"/>
        <v>40868</v>
      </c>
      <c r="C52" s="21" t="s">
        <v>6</v>
      </c>
      <c r="D52" s="55">
        <f t="shared" si="4"/>
        <v>40868</v>
      </c>
      <c r="E52" s="22" t="s">
        <v>7</v>
      </c>
      <c r="F52" s="72">
        <f t="shared" si="5"/>
        <v>40868</v>
      </c>
      <c r="G52" s="23" t="s">
        <v>8</v>
      </c>
      <c r="H52" s="24"/>
      <c r="I52" s="26">
        <f>VLOOKUP(B52,'①労働時間入力表'!$B$8:$I$217,8,FALSE)</f>
        <v>0</v>
      </c>
      <c r="J52" s="21" t="s">
        <v>9</v>
      </c>
      <c r="K52" s="27">
        <f>VLOOKUP(B52,'①労働時間入力表'!$B$8:$K$217,10,FALSE)</f>
        <v>0</v>
      </c>
      <c r="L52" s="23"/>
      <c r="M52" s="25">
        <f>VLOOKUP(B52,'①労働時間入力表'!$B$8:$M$217,12,FALSE)</f>
      </c>
      <c r="N52" s="25">
        <f>VLOOKUP(B52,'①労働時間入力表'!$B$8:$O$217,14,FALSE)</f>
      </c>
      <c r="O52" s="155"/>
      <c r="P52" s="155"/>
      <c r="Q52" s="156"/>
      <c r="R52" s="157"/>
    </row>
    <row r="53" spans="1:18" ht="21.75" customHeight="1" thickBot="1">
      <c r="A53" s="28"/>
      <c r="B53" s="78">
        <f t="shared" si="3"/>
        <v>40867</v>
      </c>
      <c r="C53" s="29" t="s">
        <v>6</v>
      </c>
      <c r="D53" s="79">
        <f t="shared" si="4"/>
        <v>40867</v>
      </c>
      <c r="E53" s="30" t="s">
        <v>7</v>
      </c>
      <c r="F53" s="80">
        <f t="shared" si="5"/>
        <v>40867</v>
      </c>
      <c r="G53" s="31" t="s">
        <v>8</v>
      </c>
      <c r="H53" s="32"/>
      <c r="I53" s="33">
        <f>VLOOKUP(B53,'①労働時間入力表'!$B$8:$I$217,8,FALSE)</f>
        <v>0</v>
      </c>
      <c r="J53" s="29" t="s">
        <v>9</v>
      </c>
      <c r="K53" s="34">
        <f>VLOOKUP(B53,'①労働時間入力表'!$B$8:$K$217,10,FALSE)</f>
        <v>0</v>
      </c>
      <c r="L53" s="31"/>
      <c r="M53" s="35">
        <f>VLOOKUP(B53,'①労働時間入力表'!$B$8:$M$217,12,FALSE)</f>
      </c>
      <c r="N53" s="35">
        <f>VLOOKUP(B53,'①労働時間入力表'!$B$8:$O$217,14,FALSE)</f>
      </c>
      <c r="O53" s="158"/>
      <c r="P53" s="158"/>
      <c r="Q53" s="159"/>
      <c r="R53" s="160"/>
    </row>
    <row r="54" spans="1:18" ht="21.75" customHeight="1">
      <c r="A54" s="12"/>
      <c r="B54" s="52">
        <f t="shared" si="3"/>
        <v>40866</v>
      </c>
      <c r="C54" s="13" t="s">
        <v>6</v>
      </c>
      <c r="D54" s="53">
        <f t="shared" si="4"/>
        <v>40866</v>
      </c>
      <c r="E54" s="14" t="s">
        <v>7</v>
      </c>
      <c r="F54" s="71">
        <f t="shared" si="5"/>
        <v>40866</v>
      </c>
      <c r="G54" s="15" t="s">
        <v>8</v>
      </c>
      <c r="H54" s="16"/>
      <c r="I54" s="17">
        <f>VLOOKUP(B54,'①労働時間入力表'!$B$8:$I$217,8,FALSE)</f>
        <v>0</v>
      </c>
      <c r="J54" s="13" t="s">
        <v>9</v>
      </c>
      <c r="K54" s="18">
        <f>VLOOKUP(B54,'①労働時間入力表'!$B$8:$K$217,10,FALSE)</f>
        <v>0</v>
      </c>
      <c r="L54" s="15"/>
      <c r="M54" s="36">
        <f>VLOOKUP(B54,'①労働時間入力表'!$B$8:$M$217,12,FALSE)</f>
      </c>
      <c r="N54" s="36">
        <f>VLOOKUP(B54,'①労働時間入力表'!$B$8:$O$217,14,FALSE)</f>
      </c>
      <c r="O54" s="19" t="s">
        <v>12</v>
      </c>
      <c r="P54" s="161" t="s">
        <v>13</v>
      </c>
      <c r="Q54" s="162"/>
      <c r="R54" s="163"/>
    </row>
    <row r="55" spans="1:18" ht="21.75" customHeight="1">
      <c r="A55" s="20"/>
      <c r="B55" s="54">
        <f t="shared" si="3"/>
        <v>40865</v>
      </c>
      <c r="C55" s="21" t="s">
        <v>6</v>
      </c>
      <c r="D55" s="55">
        <f t="shared" si="4"/>
        <v>40865</v>
      </c>
      <c r="E55" s="22" t="s">
        <v>7</v>
      </c>
      <c r="F55" s="72">
        <f t="shared" si="5"/>
        <v>40865</v>
      </c>
      <c r="G55" s="23" t="s">
        <v>8</v>
      </c>
      <c r="H55" s="24"/>
      <c r="I55" s="26">
        <f>VLOOKUP(B55,'①労働時間入力表'!$B$8:$I$217,8,FALSE)</f>
        <v>0</v>
      </c>
      <c r="J55" s="21" t="s">
        <v>9</v>
      </c>
      <c r="K55" s="27">
        <f>VLOOKUP(B55,'①労働時間入力表'!$B$8:$K$217,10,FALSE)</f>
        <v>0</v>
      </c>
      <c r="L55" s="23"/>
      <c r="M55" s="25">
        <f>VLOOKUP(B55,'①労働時間入力表'!$B$8:$M$217,12,FALSE)</f>
      </c>
      <c r="N55" s="25">
        <f>VLOOKUP(B55,'①労働時間入力表'!$B$8:$O$217,14,FALSE)</f>
      </c>
      <c r="O55" s="153">
        <f>SUMIF(N54:N60,"&gt;0:00")</f>
        <v>0</v>
      </c>
      <c r="P55" s="155" t="str">
        <f>IF(O55-"40:00"&gt;0,O55-"40:00","0:00")</f>
        <v>0:00</v>
      </c>
      <c r="Q55" s="156"/>
      <c r="R55" s="157"/>
    </row>
    <row r="56" spans="1:18" ht="21.75" customHeight="1">
      <c r="A56" s="20"/>
      <c r="B56" s="54">
        <f t="shared" si="3"/>
        <v>40864</v>
      </c>
      <c r="C56" s="21" t="s">
        <v>6</v>
      </c>
      <c r="D56" s="55">
        <f t="shared" si="4"/>
        <v>40864</v>
      </c>
      <c r="E56" s="22" t="s">
        <v>7</v>
      </c>
      <c r="F56" s="72">
        <f t="shared" si="5"/>
        <v>40864</v>
      </c>
      <c r="G56" s="23" t="s">
        <v>8</v>
      </c>
      <c r="H56" s="24"/>
      <c r="I56" s="26">
        <f>VLOOKUP(B56,'①労働時間入力表'!$B$8:$I$217,8,FALSE)</f>
        <v>0</v>
      </c>
      <c r="J56" s="21" t="s">
        <v>9</v>
      </c>
      <c r="K56" s="27">
        <f>VLOOKUP(B56,'①労働時間入力表'!$B$8:$K$217,10,FALSE)</f>
        <v>0</v>
      </c>
      <c r="L56" s="23"/>
      <c r="M56" s="25">
        <f>VLOOKUP(B56,'①労働時間入力表'!$B$8:$M$217,12,FALSE)</f>
      </c>
      <c r="N56" s="25">
        <f>VLOOKUP(B56,'①労働時間入力表'!$B$8:$O$217,14,FALSE)</f>
      </c>
      <c r="O56" s="153"/>
      <c r="P56" s="155"/>
      <c r="Q56" s="156"/>
      <c r="R56" s="157"/>
    </row>
    <row r="57" spans="1:18" ht="21.75" customHeight="1">
      <c r="A57" s="20"/>
      <c r="B57" s="54">
        <f t="shared" si="3"/>
        <v>40863</v>
      </c>
      <c r="C57" s="21" t="s">
        <v>6</v>
      </c>
      <c r="D57" s="55">
        <f t="shared" si="4"/>
        <v>40863</v>
      </c>
      <c r="E57" s="22" t="s">
        <v>7</v>
      </c>
      <c r="F57" s="72">
        <f t="shared" si="5"/>
        <v>40863</v>
      </c>
      <c r="G57" s="23" t="s">
        <v>8</v>
      </c>
      <c r="H57" s="24"/>
      <c r="I57" s="26">
        <f>VLOOKUP(B57,'①労働時間入力表'!$B$8:$I$217,8,FALSE)</f>
        <v>0</v>
      </c>
      <c r="J57" s="21" t="s">
        <v>9</v>
      </c>
      <c r="K57" s="27">
        <f>VLOOKUP(B57,'①労働時間入力表'!$B$8:$K$217,10,FALSE)</f>
        <v>0</v>
      </c>
      <c r="L57" s="23"/>
      <c r="M57" s="25">
        <f>VLOOKUP(B57,'①労働時間入力表'!$B$8:$M$217,12,FALSE)</f>
      </c>
      <c r="N57" s="25">
        <f>VLOOKUP(B57,'①労働時間入力表'!$B$8:$O$217,14,FALSE)</f>
      </c>
      <c r="O57" s="153"/>
      <c r="P57" s="155"/>
      <c r="Q57" s="156"/>
      <c r="R57" s="157"/>
    </row>
    <row r="58" spans="1:18" ht="21.75" customHeight="1">
      <c r="A58" s="20"/>
      <c r="B58" s="54">
        <f t="shared" si="3"/>
        <v>40862</v>
      </c>
      <c r="C58" s="21" t="s">
        <v>6</v>
      </c>
      <c r="D58" s="55">
        <f t="shared" si="4"/>
        <v>40862</v>
      </c>
      <c r="E58" s="22" t="s">
        <v>7</v>
      </c>
      <c r="F58" s="72">
        <f t="shared" si="5"/>
        <v>40862</v>
      </c>
      <c r="G58" s="23" t="s">
        <v>8</v>
      </c>
      <c r="H58" s="24"/>
      <c r="I58" s="26">
        <f>VLOOKUP(B58,'①労働時間入力表'!$B$8:$I$217,8,FALSE)</f>
        <v>0</v>
      </c>
      <c r="J58" s="21" t="s">
        <v>9</v>
      </c>
      <c r="K58" s="27">
        <f>VLOOKUP(B58,'①労働時間入力表'!$B$8:$K$217,10,FALSE)</f>
        <v>0</v>
      </c>
      <c r="L58" s="23"/>
      <c r="M58" s="25">
        <f>VLOOKUP(B58,'①労働時間入力表'!$B$8:$M$217,12,FALSE)</f>
      </c>
      <c r="N58" s="25">
        <f>VLOOKUP(B58,'①労働時間入力表'!$B$8:$O$217,14,FALSE)</f>
      </c>
      <c r="O58" s="153"/>
      <c r="P58" s="155"/>
      <c r="Q58" s="156"/>
      <c r="R58" s="157"/>
    </row>
    <row r="59" spans="1:18" ht="21.75" customHeight="1">
      <c r="A59" s="20"/>
      <c r="B59" s="54">
        <f t="shared" si="3"/>
        <v>40861</v>
      </c>
      <c r="C59" s="21" t="s">
        <v>6</v>
      </c>
      <c r="D59" s="55">
        <f t="shared" si="4"/>
        <v>40861</v>
      </c>
      <c r="E59" s="22" t="s">
        <v>7</v>
      </c>
      <c r="F59" s="72">
        <f t="shared" si="5"/>
        <v>40861</v>
      </c>
      <c r="G59" s="23" t="s">
        <v>8</v>
      </c>
      <c r="H59" s="24"/>
      <c r="I59" s="26">
        <f>VLOOKUP(B59,'①労働時間入力表'!$B$8:$I$217,8,FALSE)</f>
        <v>0</v>
      </c>
      <c r="J59" s="21" t="s">
        <v>9</v>
      </c>
      <c r="K59" s="27">
        <f>VLOOKUP(B59,'①労働時間入力表'!$B$8:$K$217,10,FALSE)</f>
        <v>0</v>
      </c>
      <c r="L59" s="23"/>
      <c r="M59" s="25">
        <f>VLOOKUP(B59,'①労働時間入力表'!$B$8:$M$217,12,FALSE)</f>
      </c>
      <c r="N59" s="25">
        <f>VLOOKUP(B59,'①労働時間入力表'!$B$8:$O$217,14,FALSE)</f>
      </c>
      <c r="O59" s="153"/>
      <c r="P59" s="155"/>
      <c r="Q59" s="156"/>
      <c r="R59" s="157"/>
    </row>
    <row r="60" spans="1:18" ht="21.75" customHeight="1" thickBot="1">
      <c r="A60" s="28"/>
      <c r="B60" s="78">
        <f t="shared" si="3"/>
        <v>40860</v>
      </c>
      <c r="C60" s="29" t="s">
        <v>6</v>
      </c>
      <c r="D60" s="79">
        <f t="shared" si="4"/>
        <v>40860</v>
      </c>
      <c r="E60" s="30" t="s">
        <v>7</v>
      </c>
      <c r="F60" s="80">
        <f t="shared" si="5"/>
        <v>40860</v>
      </c>
      <c r="G60" s="31" t="s">
        <v>8</v>
      </c>
      <c r="H60" s="32"/>
      <c r="I60" s="33">
        <f>VLOOKUP(B60,'①労働時間入力表'!$B$8:$I$217,8,FALSE)</f>
        <v>0</v>
      </c>
      <c r="J60" s="37" t="s">
        <v>14</v>
      </c>
      <c r="K60" s="34">
        <f>VLOOKUP(B60,'①労働時間入力表'!$B$8:$K$217,10,FALSE)</f>
        <v>0</v>
      </c>
      <c r="L60" s="31"/>
      <c r="M60" s="35">
        <f>VLOOKUP(B60,'①労働時間入力表'!$B$8:$M$217,12,FALSE)</f>
      </c>
      <c r="N60" s="35">
        <f>VLOOKUP(B60,'①労働時間入力表'!$B$8:$O$217,14,FALSE)</f>
      </c>
      <c r="O60" s="154"/>
      <c r="P60" s="158"/>
      <c r="Q60" s="159"/>
      <c r="R60" s="160"/>
    </row>
    <row r="61" spans="1:18" ht="21.75" customHeight="1">
      <c r="A61" s="12"/>
      <c r="B61" s="52">
        <f t="shared" si="3"/>
        <v>40859</v>
      </c>
      <c r="C61" s="13" t="s">
        <v>6</v>
      </c>
      <c r="D61" s="53">
        <f t="shared" si="4"/>
        <v>40859</v>
      </c>
      <c r="E61" s="14" t="s">
        <v>7</v>
      </c>
      <c r="F61" s="71">
        <f t="shared" si="5"/>
        <v>40859</v>
      </c>
      <c r="G61" s="15" t="s">
        <v>8</v>
      </c>
      <c r="H61" s="16"/>
      <c r="I61" s="17">
        <f>VLOOKUP(B61,'①労働時間入力表'!$B$8:$I$217,8,FALSE)</f>
        <v>0</v>
      </c>
      <c r="J61" s="13" t="s">
        <v>9</v>
      </c>
      <c r="K61" s="18">
        <f>VLOOKUP(B61,'①労働時間入力表'!$B$8:$K$217,10,FALSE)</f>
        <v>0</v>
      </c>
      <c r="L61" s="15"/>
      <c r="M61" s="36">
        <f>VLOOKUP(B61,'①労働時間入力表'!$B$8:$M$217,12,FALSE)</f>
      </c>
      <c r="N61" s="36">
        <f>VLOOKUP(B61,'①労働時間入力表'!$B$8:$O$217,14,FALSE)</f>
      </c>
      <c r="O61" s="19" t="s">
        <v>15</v>
      </c>
      <c r="P61" s="161" t="s">
        <v>16</v>
      </c>
      <c r="Q61" s="162"/>
      <c r="R61" s="163"/>
    </row>
    <row r="62" spans="1:18" ht="21.75" customHeight="1">
      <c r="A62" s="20"/>
      <c r="B62" s="54">
        <f t="shared" si="3"/>
        <v>40858</v>
      </c>
      <c r="C62" s="21" t="s">
        <v>6</v>
      </c>
      <c r="D62" s="55">
        <f t="shared" si="4"/>
        <v>40858</v>
      </c>
      <c r="E62" s="22" t="s">
        <v>7</v>
      </c>
      <c r="F62" s="72">
        <f t="shared" si="5"/>
        <v>40858</v>
      </c>
      <c r="G62" s="23" t="s">
        <v>8</v>
      </c>
      <c r="H62" s="24"/>
      <c r="I62" s="26">
        <f>VLOOKUP(B62,'①労働時間入力表'!$B$8:$I$217,8,FALSE)</f>
        <v>0</v>
      </c>
      <c r="J62" s="21" t="s">
        <v>9</v>
      </c>
      <c r="K62" s="27">
        <f>VLOOKUP(B62,'①労働時間入力表'!$B$8:$K$217,10,FALSE)</f>
        <v>0</v>
      </c>
      <c r="L62" s="23"/>
      <c r="M62" s="25">
        <f>VLOOKUP(B62,'①労働時間入力表'!$B$8:$M$217,12,FALSE)</f>
      </c>
      <c r="N62" s="25">
        <f>VLOOKUP(B62,'①労働時間入力表'!$B$8:$O$217,14,FALSE)</f>
      </c>
      <c r="O62" s="153">
        <f>SUMIF(N61:N67,"&gt;0:00")</f>
        <v>0</v>
      </c>
      <c r="P62" s="155" t="str">
        <f>IF(O62-"40:00"&gt;0,O62-"40:00","0:00")</f>
        <v>0:00</v>
      </c>
      <c r="Q62" s="156"/>
      <c r="R62" s="157"/>
    </row>
    <row r="63" spans="1:42" ht="21.75" customHeight="1">
      <c r="A63" s="20"/>
      <c r="B63" s="54">
        <f t="shared" si="3"/>
        <v>40857</v>
      </c>
      <c r="C63" s="21" t="s">
        <v>6</v>
      </c>
      <c r="D63" s="55">
        <f t="shared" si="4"/>
        <v>40857</v>
      </c>
      <c r="E63" s="22" t="s">
        <v>7</v>
      </c>
      <c r="F63" s="72">
        <f t="shared" si="5"/>
        <v>40857</v>
      </c>
      <c r="G63" s="23" t="s">
        <v>8</v>
      </c>
      <c r="H63" s="24"/>
      <c r="I63" s="26">
        <f>VLOOKUP(B63,'①労働時間入力表'!$B$8:$I$217,8,FALSE)</f>
        <v>0</v>
      </c>
      <c r="J63" s="21" t="s">
        <v>9</v>
      </c>
      <c r="K63" s="27">
        <f>VLOOKUP(B63,'①労働時間入力表'!$B$8:$K$217,10,FALSE)</f>
        <v>0</v>
      </c>
      <c r="L63" s="23"/>
      <c r="M63" s="25">
        <f>VLOOKUP(B63,'①労働時間入力表'!$B$8:$M$217,12,FALSE)</f>
      </c>
      <c r="N63" s="25">
        <f>VLOOKUP(B63,'①労働時間入力表'!$B$8:$O$217,14,FALSE)</f>
      </c>
      <c r="O63" s="153"/>
      <c r="P63" s="155"/>
      <c r="Q63" s="156"/>
      <c r="R63" s="157"/>
      <c r="AP63" s="3" t="s">
        <v>0</v>
      </c>
    </row>
    <row r="64" spans="1:18" ht="21.75" customHeight="1">
      <c r="A64" s="20"/>
      <c r="B64" s="54">
        <f t="shared" si="3"/>
        <v>40856</v>
      </c>
      <c r="C64" s="21" t="s">
        <v>6</v>
      </c>
      <c r="D64" s="55">
        <f t="shared" si="4"/>
        <v>40856</v>
      </c>
      <c r="E64" s="22" t="s">
        <v>7</v>
      </c>
      <c r="F64" s="72">
        <f t="shared" si="5"/>
        <v>40856</v>
      </c>
      <c r="G64" s="23" t="s">
        <v>8</v>
      </c>
      <c r="H64" s="24"/>
      <c r="I64" s="26">
        <f>VLOOKUP(B64,'①労働時間入力表'!$B$8:$I$217,8,FALSE)</f>
        <v>0</v>
      </c>
      <c r="J64" s="21" t="s">
        <v>9</v>
      </c>
      <c r="K64" s="27">
        <f>VLOOKUP(B64,'①労働時間入力表'!$B$8:$K$217,10,FALSE)</f>
        <v>0</v>
      </c>
      <c r="L64" s="23"/>
      <c r="M64" s="25">
        <f>VLOOKUP(B64,'①労働時間入力表'!$B$8:$M$217,12,FALSE)</f>
      </c>
      <c r="N64" s="25">
        <f>VLOOKUP(B64,'①労働時間入力表'!$B$8:$O$217,14,FALSE)</f>
      </c>
      <c r="O64" s="153"/>
      <c r="P64" s="155"/>
      <c r="Q64" s="156"/>
      <c r="R64" s="157"/>
    </row>
    <row r="65" spans="1:18" ht="21.75" customHeight="1">
      <c r="A65" s="20"/>
      <c r="B65" s="54">
        <f t="shared" si="3"/>
        <v>40855</v>
      </c>
      <c r="C65" s="21" t="s">
        <v>6</v>
      </c>
      <c r="D65" s="55">
        <f t="shared" si="4"/>
        <v>40855</v>
      </c>
      <c r="E65" s="22" t="s">
        <v>7</v>
      </c>
      <c r="F65" s="72">
        <f t="shared" si="5"/>
        <v>40855</v>
      </c>
      <c r="G65" s="23" t="s">
        <v>8</v>
      </c>
      <c r="H65" s="24"/>
      <c r="I65" s="26">
        <f>VLOOKUP(B65,'①労働時間入力表'!$B$8:$I$217,8,FALSE)</f>
        <v>0</v>
      </c>
      <c r="J65" s="21" t="s">
        <v>9</v>
      </c>
      <c r="K65" s="27">
        <f>VLOOKUP(B65,'①労働時間入力表'!$B$8:$K$217,10,FALSE)</f>
        <v>0</v>
      </c>
      <c r="L65" s="23"/>
      <c r="M65" s="25">
        <f>VLOOKUP(B65,'①労働時間入力表'!$B$8:$M$217,12,FALSE)</f>
      </c>
      <c r="N65" s="25">
        <f>VLOOKUP(B65,'①労働時間入力表'!$B$8:$O$217,14,FALSE)</f>
      </c>
      <c r="O65" s="153"/>
      <c r="P65" s="155"/>
      <c r="Q65" s="156"/>
      <c r="R65" s="157"/>
    </row>
    <row r="66" spans="1:18" ht="21.75" customHeight="1">
      <c r="A66" s="20"/>
      <c r="B66" s="54">
        <f t="shared" si="3"/>
        <v>40854</v>
      </c>
      <c r="C66" s="21" t="s">
        <v>6</v>
      </c>
      <c r="D66" s="55">
        <f t="shared" si="4"/>
        <v>40854</v>
      </c>
      <c r="E66" s="22" t="s">
        <v>7</v>
      </c>
      <c r="F66" s="72">
        <f t="shared" si="5"/>
        <v>40854</v>
      </c>
      <c r="G66" s="23" t="s">
        <v>8</v>
      </c>
      <c r="H66" s="24"/>
      <c r="I66" s="26">
        <f>VLOOKUP(B66,'①労働時間入力表'!$B$8:$I$217,8,FALSE)</f>
        <v>0</v>
      </c>
      <c r="J66" s="21" t="s">
        <v>9</v>
      </c>
      <c r="K66" s="27">
        <f>VLOOKUP(B66,'①労働時間入力表'!$B$8:$K$217,10,FALSE)</f>
        <v>0</v>
      </c>
      <c r="L66" s="23"/>
      <c r="M66" s="25">
        <f>VLOOKUP(B66,'①労働時間入力表'!$B$8:$M$217,12,FALSE)</f>
      </c>
      <c r="N66" s="25">
        <f>VLOOKUP(B66,'①労働時間入力表'!$B$8:$O$217,14,FALSE)</f>
      </c>
      <c r="O66" s="153"/>
      <c r="P66" s="155"/>
      <c r="Q66" s="156"/>
      <c r="R66" s="157"/>
    </row>
    <row r="67" spans="1:18" ht="21.75" customHeight="1" thickBot="1">
      <c r="A67" s="28"/>
      <c r="B67" s="78">
        <f t="shared" si="3"/>
        <v>40853</v>
      </c>
      <c r="C67" s="29" t="s">
        <v>6</v>
      </c>
      <c r="D67" s="79">
        <f t="shared" si="4"/>
        <v>40853</v>
      </c>
      <c r="E67" s="30" t="s">
        <v>7</v>
      </c>
      <c r="F67" s="80">
        <f t="shared" si="5"/>
        <v>40853</v>
      </c>
      <c r="G67" s="31" t="s">
        <v>8</v>
      </c>
      <c r="H67" s="32"/>
      <c r="I67" s="33">
        <f>VLOOKUP(B67,'①労働時間入力表'!$B$8:$I$217,8,FALSE)</f>
        <v>0</v>
      </c>
      <c r="J67" s="29" t="s">
        <v>9</v>
      </c>
      <c r="K67" s="34">
        <f>VLOOKUP(B67,'①労働時間入力表'!$B$8:$K$217,10,FALSE)</f>
        <v>0</v>
      </c>
      <c r="L67" s="31"/>
      <c r="M67" s="35">
        <f>VLOOKUP(B67,'①労働時間入力表'!$B$8:$M$217,12,FALSE)</f>
      </c>
      <c r="N67" s="35">
        <f>VLOOKUP(B67,'①労働時間入力表'!$B$8:$O$217,14,FALSE)</f>
      </c>
      <c r="O67" s="154"/>
      <c r="P67" s="158"/>
      <c r="Q67" s="159"/>
      <c r="R67" s="160"/>
    </row>
    <row r="68" spans="1:18" ht="21.75" customHeight="1">
      <c r="A68" s="12"/>
      <c r="B68" s="52">
        <f t="shared" si="3"/>
        <v>40852</v>
      </c>
      <c r="C68" s="13" t="s">
        <v>6</v>
      </c>
      <c r="D68" s="53">
        <f t="shared" si="4"/>
        <v>40852</v>
      </c>
      <c r="E68" s="14" t="s">
        <v>7</v>
      </c>
      <c r="F68" s="71">
        <f t="shared" si="5"/>
        <v>40852</v>
      </c>
      <c r="G68" s="15" t="s">
        <v>8</v>
      </c>
      <c r="H68" s="16"/>
      <c r="I68" s="17">
        <f>VLOOKUP(B68,'①労働時間入力表'!$B$8:$I$217,8,FALSE)</f>
        <v>0</v>
      </c>
      <c r="J68" s="13" t="s">
        <v>9</v>
      </c>
      <c r="K68" s="18">
        <f>VLOOKUP(B68,'①労働時間入力表'!$B$8:$K$217,10,FALSE)</f>
        <v>0</v>
      </c>
      <c r="L68" s="15"/>
      <c r="M68" s="36">
        <f>VLOOKUP(B68,'①労働時間入力表'!$B$8:$M$217,12,FALSE)</f>
      </c>
      <c r="N68" s="36">
        <f>VLOOKUP(B68,'①労働時間入力表'!$B$8:$O$217,14,FALSE)</f>
      </c>
      <c r="O68" s="19" t="s">
        <v>17</v>
      </c>
      <c r="P68" s="161" t="s">
        <v>18</v>
      </c>
      <c r="Q68" s="162"/>
      <c r="R68" s="163"/>
    </row>
    <row r="69" spans="1:18" ht="21.75" customHeight="1">
      <c r="A69" s="20"/>
      <c r="B69" s="54">
        <f t="shared" si="3"/>
        <v>40851</v>
      </c>
      <c r="C69" s="21" t="s">
        <v>6</v>
      </c>
      <c r="D69" s="55">
        <f t="shared" si="4"/>
        <v>40851</v>
      </c>
      <c r="E69" s="22" t="s">
        <v>7</v>
      </c>
      <c r="F69" s="72">
        <f t="shared" si="5"/>
        <v>40851</v>
      </c>
      <c r="G69" s="23" t="s">
        <v>8</v>
      </c>
      <c r="H69" s="24"/>
      <c r="I69" s="26">
        <f>VLOOKUP(B69,'①労働時間入力表'!$B$8:$I$217,8,FALSE)</f>
        <v>0</v>
      </c>
      <c r="J69" s="21" t="s">
        <v>9</v>
      </c>
      <c r="K69" s="27">
        <f>VLOOKUP(B69,'①労働時間入力表'!$B$8:$K$217,10,FALSE)</f>
        <v>0</v>
      </c>
      <c r="L69" s="23"/>
      <c r="M69" s="25">
        <f>VLOOKUP(B69,'①労働時間入力表'!$B$8:$M$217,12,FALSE)</f>
      </c>
      <c r="N69" s="25">
        <f>VLOOKUP(B69,'①労働時間入力表'!$B$8:$O$217,14,FALSE)</f>
      </c>
      <c r="O69" s="153">
        <f>SUMIF(N68:N74,"&gt;0:00")</f>
        <v>0</v>
      </c>
      <c r="P69" s="155" t="str">
        <f>IF(O69-"40:00"&gt;0,O69-"40:00","0:00")</f>
        <v>0:00</v>
      </c>
      <c r="Q69" s="156"/>
      <c r="R69" s="157"/>
    </row>
    <row r="70" spans="1:18" ht="21.75" customHeight="1">
      <c r="A70" s="20"/>
      <c r="B70" s="54">
        <f t="shared" si="3"/>
        <v>40850</v>
      </c>
      <c r="C70" s="21" t="s">
        <v>6</v>
      </c>
      <c r="D70" s="55">
        <f t="shared" si="4"/>
        <v>40850</v>
      </c>
      <c r="E70" s="22" t="s">
        <v>7</v>
      </c>
      <c r="F70" s="72">
        <f t="shared" si="5"/>
        <v>40850</v>
      </c>
      <c r="G70" s="23" t="s">
        <v>8</v>
      </c>
      <c r="H70" s="24"/>
      <c r="I70" s="26">
        <f>VLOOKUP(B70,'①労働時間入力表'!$B$8:$I$217,8,FALSE)</f>
        <v>0</v>
      </c>
      <c r="J70" s="21" t="s">
        <v>9</v>
      </c>
      <c r="K70" s="27">
        <f>VLOOKUP(B70,'①労働時間入力表'!$B$8:$K$217,10,FALSE)</f>
        <v>0</v>
      </c>
      <c r="L70" s="23"/>
      <c r="M70" s="25">
        <f>VLOOKUP(B70,'①労働時間入力表'!$B$8:$M$217,12,FALSE)</f>
      </c>
      <c r="N70" s="25">
        <f>VLOOKUP(B70,'①労働時間入力表'!$B$8:$O$217,14,FALSE)</f>
      </c>
      <c r="O70" s="153"/>
      <c r="P70" s="155"/>
      <c r="Q70" s="156"/>
      <c r="R70" s="157"/>
    </row>
    <row r="71" spans="1:18" ht="21.75" customHeight="1">
      <c r="A71" s="20"/>
      <c r="B71" s="54">
        <f t="shared" si="3"/>
        <v>40849</v>
      </c>
      <c r="C71" s="21" t="s">
        <v>6</v>
      </c>
      <c r="D71" s="55">
        <f t="shared" si="4"/>
        <v>40849</v>
      </c>
      <c r="E71" s="22" t="s">
        <v>7</v>
      </c>
      <c r="F71" s="72">
        <f t="shared" si="5"/>
        <v>40849</v>
      </c>
      <c r="G71" s="23" t="s">
        <v>8</v>
      </c>
      <c r="H71" s="24"/>
      <c r="I71" s="26">
        <f>VLOOKUP(B71,'①労働時間入力表'!$B$8:$I$217,8,FALSE)</f>
        <v>0</v>
      </c>
      <c r="J71" s="21" t="s">
        <v>9</v>
      </c>
      <c r="K71" s="27">
        <f>VLOOKUP(B71,'①労働時間入力表'!$B$8:$K$217,10,FALSE)</f>
        <v>0</v>
      </c>
      <c r="L71" s="23"/>
      <c r="M71" s="25">
        <f>VLOOKUP(B71,'①労働時間入力表'!$B$8:$M$217,12,FALSE)</f>
      </c>
      <c r="N71" s="25">
        <f>VLOOKUP(B71,'①労働時間入力表'!$B$8:$O$217,14,FALSE)</f>
      </c>
      <c r="O71" s="153"/>
      <c r="P71" s="155"/>
      <c r="Q71" s="156"/>
      <c r="R71" s="157"/>
    </row>
    <row r="72" spans="1:18" ht="21.75" customHeight="1">
      <c r="A72" s="20"/>
      <c r="B72" s="54">
        <f t="shared" si="3"/>
        <v>40848</v>
      </c>
      <c r="C72" s="21" t="s">
        <v>6</v>
      </c>
      <c r="D72" s="55">
        <f t="shared" si="4"/>
        <v>40848</v>
      </c>
      <c r="E72" s="22" t="s">
        <v>7</v>
      </c>
      <c r="F72" s="72">
        <f t="shared" si="5"/>
        <v>40848</v>
      </c>
      <c r="G72" s="23" t="s">
        <v>8</v>
      </c>
      <c r="H72" s="24"/>
      <c r="I72" s="26">
        <f>VLOOKUP(B72,'①労働時間入力表'!$B$8:$I$217,8,FALSE)</f>
        <v>0</v>
      </c>
      <c r="J72" s="21" t="s">
        <v>9</v>
      </c>
      <c r="K72" s="27">
        <f>VLOOKUP(B72,'①労働時間入力表'!$B$8:$K$217,10,FALSE)</f>
        <v>0</v>
      </c>
      <c r="L72" s="23"/>
      <c r="M72" s="25">
        <f>VLOOKUP(B72,'①労働時間入力表'!$B$8:$M$217,12,FALSE)</f>
      </c>
      <c r="N72" s="25">
        <f>VLOOKUP(B72,'①労働時間入力表'!$B$8:$O$217,14,FALSE)</f>
      </c>
      <c r="O72" s="153"/>
      <c r="P72" s="155"/>
      <c r="Q72" s="156"/>
      <c r="R72" s="157"/>
    </row>
    <row r="73" spans="1:18" ht="21.75" customHeight="1">
      <c r="A73" s="20"/>
      <c r="B73" s="54">
        <f t="shared" si="3"/>
        <v>40847</v>
      </c>
      <c r="C73" s="21" t="s">
        <v>6</v>
      </c>
      <c r="D73" s="55">
        <f t="shared" si="4"/>
        <v>40847</v>
      </c>
      <c r="E73" s="22" t="s">
        <v>7</v>
      </c>
      <c r="F73" s="72">
        <f t="shared" si="5"/>
        <v>40847</v>
      </c>
      <c r="G73" s="23" t="s">
        <v>8</v>
      </c>
      <c r="H73" s="24"/>
      <c r="I73" s="26">
        <f>VLOOKUP(B73,'①労働時間入力表'!$B$8:$I$217,8,FALSE)</f>
        <v>0</v>
      </c>
      <c r="J73" s="21" t="s">
        <v>9</v>
      </c>
      <c r="K73" s="27">
        <f>VLOOKUP(B73,'①労働時間入力表'!$B$8:$K$217,10,FALSE)</f>
        <v>0</v>
      </c>
      <c r="L73" s="23"/>
      <c r="M73" s="25">
        <f>VLOOKUP(B73,'①労働時間入力表'!$B$8:$M$217,12,FALSE)</f>
      </c>
      <c r="N73" s="25">
        <f>VLOOKUP(B73,'①労働時間入力表'!$B$8:$O$217,14,FALSE)</f>
      </c>
      <c r="O73" s="153"/>
      <c r="P73" s="155"/>
      <c r="Q73" s="156"/>
      <c r="R73" s="157"/>
    </row>
    <row r="74" spans="1:18" ht="21.75" customHeight="1" thickBot="1">
      <c r="A74" s="28"/>
      <c r="B74" s="78">
        <f t="shared" si="3"/>
        <v>40846</v>
      </c>
      <c r="C74" s="29" t="s">
        <v>6</v>
      </c>
      <c r="D74" s="79">
        <f t="shared" si="4"/>
        <v>40846</v>
      </c>
      <c r="E74" s="30" t="s">
        <v>7</v>
      </c>
      <c r="F74" s="80">
        <f t="shared" si="5"/>
        <v>40846</v>
      </c>
      <c r="G74" s="31" t="s">
        <v>8</v>
      </c>
      <c r="H74" s="32"/>
      <c r="I74" s="33">
        <f>VLOOKUP(B74,'①労働時間入力表'!$B$8:$I$217,8,FALSE)</f>
        <v>0</v>
      </c>
      <c r="J74" s="29" t="s">
        <v>9</v>
      </c>
      <c r="K74" s="34">
        <f>VLOOKUP(B74,'①労働時間入力表'!$B$8:$K$217,10,FALSE)</f>
        <v>0</v>
      </c>
      <c r="L74" s="31"/>
      <c r="M74" s="35">
        <f>VLOOKUP(B74,'①労働時間入力表'!$B$8:$M$217,12,FALSE)</f>
      </c>
      <c r="N74" s="35">
        <f>VLOOKUP(B74,'①労働時間入力表'!$B$8:$O$217,14,FALSE)</f>
      </c>
      <c r="O74" s="154"/>
      <c r="P74" s="158"/>
      <c r="Q74" s="159"/>
      <c r="R74" s="160"/>
    </row>
    <row r="75" spans="1:18" ht="21.75" customHeight="1">
      <c r="A75" s="12"/>
      <c r="B75" s="52">
        <f t="shared" si="3"/>
        <v>40845</v>
      </c>
      <c r="C75" s="13" t="s">
        <v>6</v>
      </c>
      <c r="D75" s="53">
        <f t="shared" si="4"/>
        <v>40845</v>
      </c>
      <c r="E75" s="14" t="s">
        <v>7</v>
      </c>
      <c r="F75" s="71">
        <f t="shared" si="5"/>
        <v>40845</v>
      </c>
      <c r="G75" s="15" t="s">
        <v>8</v>
      </c>
      <c r="H75" s="16"/>
      <c r="I75" s="17">
        <f>VLOOKUP(B75,'①労働時間入力表'!$B$8:$I$217,8,FALSE)</f>
        <v>0</v>
      </c>
      <c r="J75" s="13" t="s">
        <v>9</v>
      </c>
      <c r="K75" s="18">
        <f>VLOOKUP(B75,'①労働時間入力表'!$B$8:$K$217,10,FALSE)</f>
        <v>0</v>
      </c>
      <c r="L75" s="15"/>
      <c r="M75" s="36">
        <f>VLOOKUP(B75,'①労働時間入力表'!$B$8:$M$217,12,FALSE)</f>
      </c>
      <c r="N75" s="36">
        <f>VLOOKUP(B75,'①労働時間入力表'!$B$8:$O$217,14,FALSE)</f>
      </c>
      <c r="O75" s="19" t="s">
        <v>19</v>
      </c>
      <c r="P75" s="38" t="s">
        <v>20</v>
      </c>
      <c r="Q75" s="39">
        <f>IF(COUNTBLANK(N85:N89)&gt;=2,16,IF(COUNTBLANK(N85:N89)=1,8,0))</f>
        <v>16</v>
      </c>
      <c r="R75" s="40" t="s">
        <v>21</v>
      </c>
    </row>
    <row r="76" spans="1:18" ht="27.75" customHeight="1" thickBot="1">
      <c r="A76" s="41"/>
      <c r="B76" s="78">
        <f t="shared" si="3"/>
        <v>40844</v>
      </c>
      <c r="C76" s="29" t="s">
        <v>6</v>
      </c>
      <c r="D76" s="79">
        <f t="shared" si="4"/>
        <v>40844</v>
      </c>
      <c r="E76" s="30" t="s">
        <v>7</v>
      </c>
      <c r="F76" s="80">
        <f t="shared" si="5"/>
        <v>40844</v>
      </c>
      <c r="G76" s="31" t="s">
        <v>8</v>
      </c>
      <c r="H76" s="32"/>
      <c r="I76" s="33">
        <f>VLOOKUP(B76,'①労働時間入力表'!$B$8:$I$217,8,FALSE)</f>
        <v>0</v>
      </c>
      <c r="J76" s="29" t="s">
        <v>9</v>
      </c>
      <c r="K76" s="34">
        <f>VLOOKUP(B76,'①労働時間入力表'!$B$8:$K$217,10,FALSE)</f>
        <v>0</v>
      </c>
      <c r="L76" s="31"/>
      <c r="M76" s="35">
        <f>VLOOKUP(B76,'①労働時間入力表'!$B$8:$M$217,12,FALSE)</f>
      </c>
      <c r="N76" s="35">
        <f>VLOOKUP(B76,'①労働時間入力表'!$B$8:$O$217,14,FALSE)</f>
      </c>
      <c r="O76" s="42">
        <f>SUMIF(N75:N76,"&gt;0:00")</f>
        <v>0</v>
      </c>
      <c r="P76" s="158" t="str">
        <f>IF(O76-TIME(Q75,0,0)&gt;0,O76-TIME(Q75,0,0),"0:00")</f>
        <v>0:00</v>
      </c>
      <c r="Q76" s="159">
        <f>IF(L74&lt;2,Q68-(L74*"8:00:0"),Q68-"16:00:0")</f>
        <v>0</v>
      </c>
      <c r="R76" s="160">
        <f>IF(M74&lt;2,R68-(M74*"8:00:0"),R68-"16:00:0")</f>
        <v>-0.6666666666666666</v>
      </c>
    </row>
    <row r="77" spans="1:18" ht="15" customHeight="1">
      <c r="A77" s="164" t="s">
        <v>22</v>
      </c>
      <c r="B77" s="165"/>
      <c r="C77" s="165"/>
      <c r="D77" s="165"/>
      <c r="E77" s="165"/>
      <c r="F77" s="165"/>
      <c r="G77" s="165"/>
      <c r="H77" s="165"/>
      <c r="I77" s="165"/>
      <c r="J77" s="165"/>
      <c r="K77" s="165"/>
      <c r="L77" s="165"/>
      <c r="M77" s="77"/>
      <c r="N77" s="167"/>
      <c r="O77" s="43" t="s">
        <v>23</v>
      </c>
      <c r="P77" s="169" t="s">
        <v>24</v>
      </c>
      <c r="Q77" s="170"/>
      <c r="R77" s="171"/>
    </row>
    <row r="78" spans="1:18" ht="20.25" customHeight="1">
      <c r="A78" s="164"/>
      <c r="B78" s="165"/>
      <c r="C78" s="165"/>
      <c r="D78" s="165"/>
      <c r="E78" s="165"/>
      <c r="F78" s="165"/>
      <c r="G78" s="165"/>
      <c r="H78" s="165"/>
      <c r="I78" s="165"/>
      <c r="J78" s="165"/>
      <c r="K78" s="165"/>
      <c r="L78" s="165"/>
      <c r="M78" s="44"/>
      <c r="N78" s="167"/>
      <c r="O78" s="44"/>
      <c r="P78" s="39"/>
      <c r="Q78" s="45"/>
      <c r="R78" s="46"/>
    </row>
    <row r="79" spans="1:18" ht="20.25" customHeight="1" thickBot="1">
      <c r="A79" s="166"/>
      <c r="B79" s="125"/>
      <c r="C79" s="125"/>
      <c r="D79" s="125"/>
      <c r="E79" s="125"/>
      <c r="F79" s="125"/>
      <c r="G79" s="125"/>
      <c r="H79" s="125"/>
      <c r="I79" s="125"/>
      <c r="J79" s="125"/>
      <c r="K79" s="125"/>
      <c r="L79" s="125"/>
      <c r="M79" s="47">
        <f>SUMIF(M47:M76,"&gt;0:00")</f>
        <v>0</v>
      </c>
      <c r="N79" s="168"/>
      <c r="O79" s="47">
        <f>O48+O55+O62+O69+O76</f>
        <v>0</v>
      </c>
      <c r="P79" s="172">
        <f>P48+P55+P62+P69+P76</f>
        <v>0</v>
      </c>
      <c r="Q79" s="173"/>
      <c r="R79" s="174"/>
    </row>
    <row r="80" spans="1:20" s="9" customFormat="1" ht="33" customHeight="1">
      <c r="A80" s="3"/>
      <c r="B80" s="3" t="s">
        <v>0</v>
      </c>
      <c r="C80" s="3"/>
      <c r="D80" s="3"/>
      <c r="E80" s="3"/>
      <c r="F80" s="3"/>
      <c r="G80" s="3"/>
      <c r="H80" s="3"/>
      <c r="I80" s="3"/>
      <c r="J80" s="3"/>
      <c r="K80" s="4"/>
      <c r="L80" s="3"/>
      <c r="M80" s="5"/>
      <c r="N80" s="5"/>
      <c r="O80" s="6"/>
      <c r="P80" s="7"/>
      <c r="Q80" s="7"/>
      <c r="R80" s="7"/>
      <c r="S80" s="8"/>
      <c r="T80" s="8"/>
    </row>
    <row r="81" spans="1:20" ht="21.75" customHeight="1">
      <c r="A81" s="74"/>
      <c r="B81" s="74"/>
      <c r="C81" s="74"/>
      <c r="D81" s="74"/>
      <c r="E81" s="74"/>
      <c r="F81" s="115" t="s">
        <v>47</v>
      </c>
      <c r="G81" s="115"/>
      <c r="H81" s="115"/>
      <c r="I81" s="115"/>
      <c r="J81" s="115"/>
      <c r="K81" s="115"/>
      <c r="L81" s="115"/>
      <c r="M81" s="76">
        <f>B85</f>
        <v>40843</v>
      </c>
      <c r="N81" s="69" t="s">
        <v>9</v>
      </c>
      <c r="O81" s="75">
        <f>B114</f>
        <v>40814</v>
      </c>
      <c r="P81" s="69" t="s">
        <v>49</v>
      </c>
      <c r="Q81" s="74"/>
      <c r="R81" s="74"/>
      <c r="S81" s="11"/>
      <c r="T81" s="11"/>
    </row>
    <row r="82" spans="13:18" ht="19.5" customHeight="1" thickBot="1">
      <c r="M82" s="3"/>
      <c r="N82" s="3"/>
      <c r="O82" s="175" t="s">
        <v>57</v>
      </c>
      <c r="P82" s="176"/>
      <c r="Q82" s="176"/>
      <c r="R82" s="10"/>
    </row>
    <row r="83" spans="1:18" ht="19.5" customHeight="1">
      <c r="A83" s="116"/>
      <c r="B83" s="117"/>
      <c r="C83" s="117"/>
      <c r="D83" s="117"/>
      <c r="E83" s="117"/>
      <c r="F83" s="117"/>
      <c r="G83" s="118"/>
      <c r="H83" s="122" t="s">
        <v>1</v>
      </c>
      <c r="I83" s="123"/>
      <c r="J83" s="123"/>
      <c r="K83" s="123"/>
      <c r="L83" s="123"/>
      <c r="M83" s="127" t="s">
        <v>2</v>
      </c>
      <c r="N83" s="127" t="s">
        <v>3</v>
      </c>
      <c r="O83" s="177" t="s">
        <v>4</v>
      </c>
      <c r="P83" s="181" t="s">
        <v>5</v>
      </c>
      <c r="Q83" s="162"/>
      <c r="R83" s="163"/>
    </row>
    <row r="84" spans="1:18" ht="21.75" customHeight="1" thickBot="1">
      <c r="A84" s="119"/>
      <c r="B84" s="120"/>
      <c r="C84" s="120"/>
      <c r="D84" s="120"/>
      <c r="E84" s="120"/>
      <c r="F84" s="120"/>
      <c r="G84" s="121"/>
      <c r="H84" s="124"/>
      <c r="I84" s="125"/>
      <c r="J84" s="125"/>
      <c r="K84" s="125"/>
      <c r="L84" s="126"/>
      <c r="M84" s="128"/>
      <c r="N84" s="128"/>
      <c r="O84" s="178"/>
      <c r="P84" s="182"/>
      <c r="Q84" s="183"/>
      <c r="R84" s="184"/>
    </row>
    <row r="85" spans="1:18" ht="21.75" customHeight="1">
      <c r="A85" s="12"/>
      <c r="B85" s="52">
        <f>B76-1</f>
        <v>40843</v>
      </c>
      <c r="C85" s="13" t="s">
        <v>6</v>
      </c>
      <c r="D85" s="53">
        <f>D76-1</f>
        <v>40843</v>
      </c>
      <c r="E85" s="14" t="s">
        <v>7</v>
      </c>
      <c r="F85" s="71">
        <f>F76-1</f>
        <v>40843</v>
      </c>
      <c r="G85" s="15" t="s">
        <v>8</v>
      </c>
      <c r="H85" s="16"/>
      <c r="I85" s="17">
        <f>VLOOKUP(B85,'①労働時間入力表'!$B$8:$I$217,8,FALSE)</f>
        <v>0</v>
      </c>
      <c r="J85" s="13" t="s">
        <v>9</v>
      </c>
      <c r="K85" s="18">
        <f>VLOOKUP(B85,'①労働時間入力表'!$B$8:$K$217,10,FALSE)</f>
        <v>0</v>
      </c>
      <c r="L85" s="15"/>
      <c r="M85" s="36">
        <f>VLOOKUP(B85,'①労働時間入力表'!$B$8:$M$217,12,FALSE)</f>
      </c>
      <c r="N85" s="36">
        <f>VLOOKUP(B85,'①労働時間入力表'!$B$8:$O$217,14,FALSE)</f>
      </c>
      <c r="O85" s="19" t="s">
        <v>10</v>
      </c>
      <c r="P85" s="161" t="s">
        <v>11</v>
      </c>
      <c r="Q85" s="162"/>
      <c r="R85" s="163"/>
    </row>
    <row r="86" spans="1:18" ht="21.75" customHeight="1">
      <c r="A86" s="20"/>
      <c r="B86" s="54">
        <f>B85-1</f>
        <v>40842</v>
      </c>
      <c r="C86" s="21" t="s">
        <v>6</v>
      </c>
      <c r="D86" s="55">
        <f>D85-1</f>
        <v>40842</v>
      </c>
      <c r="E86" s="22" t="s">
        <v>7</v>
      </c>
      <c r="F86" s="72">
        <f>F85-1</f>
        <v>40842</v>
      </c>
      <c r="G86" s="23" t="s">
        <v>8</v>
      </c>
      <c r="H86" s="24"/>
      <c r="I86" s="26">
        <f>VLOOKUP(B86,'①労働時間入力表'!$B$8:$I$217,8,FALSE)</f>
        <v>0</v>
      </c>
      <c r="J86" s="21" t="s">
        <v>9</v>
      </c>
      <c r="K86" s="27">
        <f>VLOOKUP(B86,'①労働時間入力表'!$B$8:$K$217,10,FALSE)</f>
        <v>0</v>
      </c>
      <c r="L86" s="23"/>
      <c r="M86" s="25">
        <f>VLOOKUP(B86,'①労働時間入力表'!$B$8:$M$217,12,FALSE)</f>
      </c>
      <c r="N86" s="25">
        <f>VLOOKUP(B86,'①労働時間入力表'!$B$8:$O$217,14,FALSE)</f>
      </c>
      <c r="O86" s="155">
        <f>SUMIF(N85:N91,"&gt;0:00")</f>
        <v>0</v>
      </c>
      <c r="P86" s="155" t="str">
        <f>IF(O86-"40:00"&gt;0,O86-"40:00","0:00")</f>
        <v>0:00</v>
      </c>
      <c r="Q86" s="156"/>
      <c r="R86" s="157"/>
    </row>
    <row r="87" spans="1:18" ht="21.75" customHeight="1">
      <c r="A87" s="20"/>
      <c r="B87" s="54">
        <f aca="true" t="shared" si="6" ref="B87:B114">B86-1</f>
        <v>40841</v>
      </c>
      <c r="C87" s="21" t="s">
        <v>6</v>
      </c>
      <c r="D87" s="55">
        <f aca="true" t="shared" si="7" ref="D87:D114">D86-1</f>
        <v>40841</v>
      </c>
      <c r="E87" s="22" t="s">
        <v>7</v>
      </c>
      <c r="F87" s="72">
        <f aca="true" t="shared" si="8" ref="F87:F114">F86-1</f>
        <v>40841</v>
      </c>
      <c r="G87" s="23" t="s">
        <v>8</v>
      </c>
      <c r="H87" s="24"/>
      <c r="I87" s="26">
        <f>VLOOKUP(B87,'①労働時間入力表'!$B$8:$I$217,8,FALSE)</f>
        <v>0</v>
      </c>
      <c r="J87" s="21" t="s">
        <v>9</v>
      </c>
      <c r="K87" s="27">
        <f>VLOOKUP(B87,'①労働時間入力表'!$B$8:$K$217,10,FALSE)</f>
        <v>0</v>
      </c>
      <c r="L87" s="23"/>
      <c r="M87" s="25">
        <f>VLOOKUP(B87,'①労働時間入力表'!$B$8:$M$217,12,FALSE)</f>
      </c>
      <c r="N87" s="25">
        <f>VLOOKUP(B87,'①労働時間入力表'!$B$8:$O$217,14,FALSE)</f>
      </c>
      <c r="O87" s="155"/>
      <c r="P87" s="155"/>
      <c r="Q87" s="156"/>
      <c r="R87" s="157"/>
    </row>
    <row r="88" spans="1:18" ht="21.75" customHeight="1">
      <c r="A88" s="20"/>
      <c r="B88" s="54">
        <f t="shared" si="6"/>
        <v>40840</v>
      </c>
      <c r="C88" s="21" t="s">
        <v>6</v>
      </c>
      <c r="D88" s="55">
        <f t="shared" si="7"/>
        <v>40840</v>
      </c>
      <c r="E88" s="22" t="s">
        <v>7</v>
      </c>
      <c r="F88" s="72">
        <f t="shared" si="8"/>
        <v>40840</v>
      </c>
      <c r="G88" s="23" t="s">
        <v>8</v>
      </c>
      <c r="H88" s="24"/>
      <c r="I88" s="26">
        <f>VLOOKUP(B88,'①労働時間入力表'!$B$8:$I$217,8,FALSE)</f>
        <v>0</v>
      </c>
      <c r="J88" s="21" t="s">
        <v>9</v>
      </c>
      <c r="K88" s="27">
        <f>VLOOKUP(B88,'①労働時間入力表'!$B$8:$K$217,10,FALSE)</f>
        <v>0</v>
      </c>
      <c r="L88" s="23"/>
      <c r="M88" s="25">
        <f>VLOOKUP(B88,'①労働時間入力表'!$B$8:$M$217,12,FALSE)</f>
      </c>
      <c r="N88" s="25">
        <f>VLOOKUP(B88,'①労働時間入力表'!$B$8:$O$217,14,FALSE)</f>
      </c>
      <c r="O88" s="155"/>
      <c r="P88" s="155"/>
      <c r="Q88" s="156"/>
      <c r="R88" s="157"/>
    </row>
    <row r="89" spans="1:18" ht="21.75" customHeight="1">
      <c r="A89" s="20"/>
      <c r="B89" s="54">
        <f t="shared" si="6"/>
        <v>40839</v>
      </c>
      <c r="C89" s="21" t="s">
        <v>6</v>
      </c>
      <c r="D89" s="55">
        <f t="shared" si="7"/>
        <v>40839</v>
      </c>
      <c r="E89" s="22" t="s">
        <v>7</v>
      </c>
      <c r="F89" s="72">
        <f t="shared" si="8"/>
        <v>40839</v>
      </c>
      <c r="G89" s="23" t="s">
        <v>8</v>
      </c>
      <c r="H89" s="24"/>
      <c r="I89" s="26">
        <f>VLOOKUP(B89,'①労働時間入力表'!$B$8:$I$217,8,FALSE)</f>
        <v>0</v>
      </c>
      <c r="J89" s="21" t="s">
        <v>9</v>
      </c>
      <c r="K89" s="27">
        <f>VLOOKUP(B89,'①労働時間入力表'!$B$8:$K$217,10,FALSE)</f>
        <v>0</v>
      </c>
      <c r="L89" s="23"/>
      <c r="M89" s="25">
        <f>VLOOKUP(B89,'①労働時間入力表'!$B$8:$M$217,12,FALSE)</f>
      </c>
      <c r="N89" s="25">
        <f>VLOOKUP(B89,'①労働時間入力表'!$B$8:$O$217,14,FALSE)</f>
      </c>
      <c r="O89" s="155"/>
      <c r="P89" s="155"/>
      <c r="Q89" s="156"/>
      <c r="R89" s="157"/>
    </row>
    <row r="90" spans="1:18" ht="21.75" customHeight="1">
      <c r="A90" s="20"/>
      <c r="B90" s="54">
        <f t="shared" si="6"/>
        <v>40838</v>
      </c>
      <c r="C90" s="21" t="s">
        <v>6</v>
      </c>
      <c r="D90" s="55">
        <f t="shared" si="7"/>
        <v>40838</v>
      </c>
      <c r="E90" s="22" t="s">
        <v>7</v>
      </c>
      <c r="F90" s="72">
        <f t="shared" si="8"/>
        <v>40838</v>
      </c>
      <c r="G90" s="23" t="s">
        <v>8</v>
      </c>
      <c r="H90" s="24"/>
      <c r="I90" s="26">
        <f>VLOOKUP(B90,'①労働時間入力表'!$B$8:$I$217,8,FALSE)</f>
        <v>0</v>
      </c>
      <c r="J90" s="21" t="s">
        <v>9</v>
      </c>
      <c r="K90" s="27">
        <f>VLOOKUP(B90,'①労働時間入力表'!$B$8:$K$217,10,FALSE)</f>
        <v>0</v>
      </c>
      <c r="L90" s="23"/>
      <c r="M90" s="25">
        <f>VLOOKUP(B90,'①労働時間入力表'!$B$8:$M$217,12,FALSE)</f>
      </c>
      <c r="N90" s="25">
        <f>VLOOKUP(B90,'①労働時間入力表'!$B$8:$O$217,14,FALSE)</f>
      </c>
      <c r="O90" s="155"/>
      <c r="P90" s="155"/>
      <c r="Q90" s="156"/>
      <c r="R90" s="157"/>
    </row>
    <row r="91" spans="1:18" ht="21.75" customHeight="1" thickBot="1">
      <c r="A91" s="28"/>
      <c r="B91" s="78">
        <f t="shared" si="6"/>
        <v>40837</v>
      </c>
      <c r="C91" s="29" t="s">
        <v>6</v>
      </c>
      <c r="D91" s="79">
        <f t="shared" si="7"/>
        <v>40837</v>
      </c>
      <c r="E91" s="30" t="s">
        <v>7</v>
      </c>
      <c r="F91" s="80">
        <f t="shared" si="8"/>
        <v>40837</v>
      </c>
      <c r="G91" s="31" t="s">
        <v>8</v>
      </c>
      <c r="H91" s="32"/>
      <c r="I91" s="33">
        <f>VLOOKUP(B91,'①労働時間入力表'!$B$8:$I$217,8,FALSE)</f>
        <v>0</v>
      </c>
      <c r="J91" s="29" t="s">
        <v>9</v>
      </c>
      <c r="K91" s="34">
        <f>VLOOKUP(B91,'①労働時間入力表'!$B$8:$K$217,10,FALSE)</f>
        <v>0</v>
      </c>
      <c r="L91" s="31"/>
      <c r="M91" s="35">
        <f>VLOOKUP(B91,'①労働時間入力表'!$B$8:$M$217,12,FALSE)</f>
      </c>
      <c r="N91" s="35">
        <f>VLOOKUP(B91,'①労働時間入力表'!$B$8:$O$217,14,FALSE)</f>
      </c>
      <c r="O91" s="158"/>
      <c r="P91" s="158"/>
      <c r="Q91" s="159"/>
      <c r="R91" s="160"/>
    </row>
    <row r="92" spans="1:18" ht="21.75" customHeight="1">
      <c r="A92" s="12"/>
      <c r="B92" s="52">
        <f t="shared" si="6"/>
        <v>40836</v>
      </c>
      <c r="C92" s="13" t="s">
        <v>6</v>
      </c>
      <c r="D92" s="53">
        <f t="shared" si="7"/>
        <v>40836</v>
      </c>
      <c r="E92" s="14" t="s">
        <v>7</v>
      </c>
      <c r="F92" s="71">
        <f t="shared" si="8"/>
        <v>40836</v>
      </c>
      <c r="G92" s="15" t="s">
        <v>8</v>
      </c>
      <c r="H92" s="16"/>
      <c r="I92" s="17">
        <f>VLOOKUP(B92,'①労働時間入力表'!$B$8:$I$217,8,FALSE)</f>
        <v>0</v>
      </c>
      <c r="J92" s="13" t="s">
        <v>9</v>
      </c>
      <c r="K92" s="18">
        <f>VLOOKUP(B92,'①労働時間入力表'!$B$8:$K$217,10,FALSE)</f>
        <v>0</v>
      </c>
      <c r="L92" s="15"/>
      <c r="M92" s="36">
        <f>VLOOKUP(B92,'①労働時間入力表'!$B$8:$M$217,12,FALSE)</f>
      </c>
      <c r="N92" s="36">
        <f>VLOOKUP(B92,'①労働時間入力表'!$B$8:$O$217,14,FALSE)</f>
      </c>
      <c r="O92" s="19" t="s">
        <v>12</v>
      </c>
      <c r="P92" s="161" t="s">
        <v>13</v>
      </c>
      <c r="Q92" s="162"/>
      <c r="R92" s="163"/>
    </row>
    <row r="93" spans="1:18" ht="21.75" customHeight="1">
      <c r="A93" s="20"/>
      <c r="B93" s="54">
        <f t="shared" si="6"/>
        <v>40835</v>
      </c>
      <c r="C93" s="21" t="s">
        <v>6</v>
      </c>
      <c r="D93" s="55">
        <f t="shared" si="7"/>
        <v>40835</v>
      </c>
      <c r="E93" s="22" t="s">
        <v>7</v>
      </c>
      <c r="F93" s="72">
        <f t="shared" si="8"/>
        <v>40835</v>
      </c>
      <c r="G93" s="23" t="s">
        <v>8</v>
      </c>
      <c r="H93" s="24"/>
      <c r="I93" s="26">
        <f>VLOOKUP(B93,'①労働時間入力表'!$B$8:$I$217,8,FALSE)</f>
        <v>0</v>
      </c>
      <c r="J93" s="21" t="s">
        <v>9</v>
      </c>
      <c r="K93" s="27">
        <f>VLOOKUP(B93,'①労働時間入力表'!$B$8:$K$217,10,FALSE)</f>
        <v>0</v>
      </c>
      <c r="L93" s="23"/>
      <c r="M93" s="25">
        <f>VLOOKUP(B93,'①労働時間入力表'!$B$8:$M$217,12,FALSE)</f>
      </c>
      <c r="N93" s="25">
        <f>VLOOKUP(B93,'①労働時間入力表'!$B$8:$O$217,14,FALSE)</f>
      </c>
      <c r="O93" s="153">
        <f>SUMIF(N92:N98,"&gt;0:00")</f>
        <v>0</v>
      </c>
      <c r="P93" s="155" t="str">
        <f>IF(O93-"40:00"&gt;0,O93-"40:00","0:00")</f>
        <v>0:00</v>
      </c>
      <c r="Q93" s="156"/>
      <c r="R93" s="157"/>
    </row>
    <row r="94" spans="1:18" ht="21.75" customHeight="1">
      <c r="A94" s="20"/>
      <c r="B94" s="54">
        <f t="shared" si="6"/>
        <v>40834</v>
      </c>
      <c r="C94" s="21" t="s">
        <v>6</v>
      </c>
      <c r="D94" s="55">
        <f t="shared" si="7"/>
        <v>40834</v>
      </c>
      <c r="E94" s="22" t="s">
        <v>7</v>
      </c>
      <c r="F94" s="72">
        <f t="shared" si="8"/>
        <v>40834</v>
      </c>
      <c r="G94" s="23" t="s">
        <v>8</v>
      </c>
      <c r="H94" s="24"/>
      <c r="I94" s="26">
        <f>VLOOKUP(B94,'①労働時間入力表'!$B$8:$I$217,8,FALSE)</f>
        <v>0</v>
      </c>
      <c r="J94" s="21" t="s">
        <v>9</v>
      </c>
      <c r="K94" s="27">
        <f>VLOOKUP(B94,'①労働時間入力表'!$B$8:$K$217,10,FALSE)</f>
        <v>0</v>
      </c>
      <c r="L94" s="23"/>
      <c r="M94" s="25">
        <f>VLOOKUP(B94,'①労働時間入力表'!$B$8:$M$217,12,FALSE)</f>
      </c>
      <c r="N94" s="25">
        <f>VLOOKUP(B94,'①労働時間入力表'!$B$8:$O$217,14,FALSE)</f>
      </c>
      <c r="O94" s="153"/>
      <c r="P94" s="155"/>
      <c r="Q94" s="156"/>
      <c r="R94" s="157"/>
    </row>
    <row r="95" spans="1:18" ht="21.75" customHeight="1">
      <c r="A95" s="20"/>
      <c r="B95" s="54">
        <f t="shared" si="6"/>
        <v>40833</v>
      </c>
      <c r="C95" s="21" t="s">
        <v>6</v>
      </c>
      <c r="D95" s="55">
        <f t="shared" si="7"/>
        <v>40833</v>
      </c>
      <c r="E95" s="22" t="s">
        <v>7</v>
      </c>
      <c r="F95" s="72">
        <f t="shared" si="8"/>
        <v>40833</v>
      </c>
      <c r="G95" s="23" t="s">
        <v>8</v>
      </c>
      <c r="H95" s="24"/>
      <c r="I95" s="26">
        <f>VLOOKUP(B95,'①労働時間入力表'!$B$8:$I$217,8,FALSE)</f>
        <v>0</v>
      </c>
      <c r="J95" s="21" t="s">
        <v>9</v>
      </c>
      <c r="K95" s="27">
        <f>VLOOKUP(B95,'①労働時間入力表'!$B$8:$K$217,10,FALSE)</f>
        <v>0</v>
      </c>
      <c r="L95" s="23"/>
      <c r="M95" s="25">
        <f>VLOOKUP(B95,'①労働時間入力表'!$B$8:$M$217,12,FALSE)</f>
      </c>
      <c r="N95" s="25">
        <f>VLOOKUP(B95,'①労働時間入力表'!$B$8:$O$217,14,FALSE)</f>
      </c>
      <c r="O95" s="153"/>
      <c r="P95" s="155"/>
      <c r="Q95" s="156"/>
      <c r="R95" s="157"/>
    </row>
    <row r="96" spans="1:18" ht="21.75" customHeight="1">
      <c r="A96" s="20"/>
      <c r="B96" s="54">
        <f t="shared" si="6"/>
        <v>40832</v>
      </c>
      <c r="C96" s="21" t="s">
        <v>6</v>
      </c>
      <c r="D96" s="55">
        <f t="shared" si="7"/>
        <v>40832</v>
      </c>
      <c r="E96" s="22" t="s">
        <v>7</v>
      </c>
      <c r="F96" s="72">
        <f t="shared" si="8"/>
        <v>40832</v>
      </c>
      <c r="G96" s="23" t="s">
        <v>8</v>
      </c>
      <c r="H96" s="24"/>
      <c r="I96" s="26">
        <f>VLOOKUP(B96,'①労働時間入力表'!$B$8:$I$217,8,FALSE)</f>
        <v>0</v>
      </c>
      <c r="J96" s="21" t="s">
        <v>9</v>
      </c>
      <c r="K96" s="27">
        <f>VLOOKUP(B96,'①労働時間入力表'!$B$8:$K$217,10,FALSE)</f>
        <v>0</v>
      </c>
      <c r="L96" s="23"/>
      <c r="M96" s="25">
        <f>VLOOKUP(B96,'①労働時間入力表'!$B$8:$M$217,12,FALSE)</f>
      </c>
      <c r="N96" s="25">
        <f>VLOOKUP(B96,'①労働時間入力表'!$B$8:$O$217,14,FALSE)</f>
      </c>
      <c r="O96" s="153"/>
      <c r="P96" s="155"/>
      <c r="Q96" s="156"/>
      <c r="R96" s="157"/>
    </row>
    <row r="97" spans="1:18" ht="21.75" customHeight="1">
      <c r="A97" s="20"/>
      <c r="B97" s="54">
        <f t="shared" si="6"/>
        <v>40831</v>
      </c>
      <c r="C97" s="21" t="s">
        <v>6</v>
      </c>
      <c r="D97" s="55">
        <f t="shared" si="7"/>
        <v>40831</v>
      </c>
      <c r="E97" s="22" t="s">
        <v>7</v>
      </c>
      <c r="F97" s="72">
        <f t="shared" si="8"/>
        <v>40831</v>
      </c>
      <c r="G97" s="23" t="s">
        <v>8</v>
      </c>
      <c r="H97" s="24"/>
      <c r="I97" s="26">
        <f>VLOOKUP(B97,'①労働時間入力表'!$B$8:$I$217,8,FALSE)</f>
        <v>0</v>
      </c>
      <c r="J97" s="21" t="s">
        <v>9</v>
      </c>
      <c r="K97" s="27">
        <f>VLOOKUP(B97,'①労働時間入力表'!$B$8:$K$217,10,FALSE)</f>
        <v>0</v>
      </c>
      <c r="L97" s="23"/>
      <c r="M97" s="25">
        <f>VLOOKUP(B97,'①労働時間入力表'!$B$8:$M$217,12,FALSE)</f>
      </c>
      <c r="N97" s="25">
        <f>VLOOKUP(B97,'①労働時間入力表'!$B$8:$O$217,14,FALSE)</f>
      </c>
      <c r="O97" s="153"/>
      <c r="P97" s="155"/>
      <c r="Q97" s="156"/>
      <c r="R97" s="157"/>
    </row>
    <row r="98" spans="1:18" ht="21.75" customHeight="1" thickBot="1">
      <c r="A98" s="28"/>
      <c r="B98" s="78">
        <f t="shared" si="6"/>
        <v>40830</v>
      </c>
      <c r="C98" s="29" t="s">
        <v>6</v>
      </c>
      <c r="D98" s="79">
        <f t="shared" si="7"/>
        <v>40830</v>
      </c>
      <c r="E98" s="30" t="s">
        <v>7</v>
      </c>
      <c r="F98" s="80">
        <f t="shared" si="8"/>
        <v>40830</v>
      </c>
      <c r="G98" s="31" t="s">
        <v>8</v>
      </c>
      <c r="H98" s="32"/>
      <c r="I98" s="33">
        <f>VLOOKUP(B98,'①労働時間入力表'!$B$8:$I$217,8,FALSE)</f>
        <v>0</v>
      </c>
      <c r="J98" s="37" t="s">
        <v>14</v>
      </c>
      <c r="K98" s="34">
        <f>VLOOKUP(B98,'①労働時間入力表'!$B$8:$K$217,10,FALSE)</f>
        <v>0</v>
      </c>
      <c r="L98" s="31"/>
      <c r="M98" s="35">
        <f>VLOOKUP(B98,'①労働時間入力表'!$B$8:$M$217,12,FALSE)</f>
      </c>
      <c r="N98" s="35">
        <f>VLOOKUP(B98,'①労働時間入力表'!$B$8:$O$217,14,FALSE)</f>
      </c>
      <c r="O98" s="154"/>
      <c r="P98" s="158"/>
      <c r="Q98" s="159"/>
      <c r="R98" s="160"/>
    </row>
    <row r="99" spans="1:18" ht="21.75" customHeight="1">
      <c r="A99" s="12"/>
      <c r="B99" s="52">
        <f t="shared" si="6"/>
        <v>40829</v>
      </c>
      <c r="C99" s="13" t="s">
        <v>6</v>
      </c>
      <c r="D99" s="53">
        <f t="shared" si="7"/>
        <v>40829</v>
      </c>
      <c r="E99" s="14" t="s">
        <v>7</v>
      </c>
      <c r="F99" s="71">
        <f t="shared" si="8"/>
        <v>40829</v>
      </c>
      <c r="G99" s="15" t="s">
        <v>8</v>
      </c>
      <c r="H99" s="16"/>
      <c r="I99" s="17">
        <f>VLOOKUP(B99,'①労働時間入力表'!$B$8:$I$217,8,FALSE)</f>
        <v>0</v>
      </c>
      <c r="J99" s="13" t="s">
        <v>9</v>
      </c>
      <c r="K99" s="18">
        <f>VLOOKUP(B99,'①労働時間入力表'!$B$8:$K$217,10,FALSE)</f>
        <v>0</v>
      </c>
      <c r="L99" s="15"/>
      <c r="M99" s="36">
        <f>VLOOKUP(B99,'①労働時間入力表'!$B$8:$M$217,12,FALSE)</f>
      </c>
      <c r="N99" s="36">
        <f>VLOOKUP(B99,'①労働時間入力表'!$B$8:$O$217,14,FALSE)</f>
      </c>
      <c r="O99" s="19" t="s">
        <v>15</v>
      </c>
      <c r="P99" s="161" t="s">
        <v>16</v>
      </c>
      <c r="Q99" s="162"/>
      <c r="R99" s="163"/>
    </row>
    <row r="100" spans="1:18" ht="21.75" customHeight="1">
      <c r="A100" s="20"/>
      <c r="B100" s="54">
        <f t="shared" si="6"/>
        <v>40828</v>
      </c>
      <c r="C100" s="21" t="s">
        <v>6</v>
      </c>
      <c r="D100" s="55">
        <f t="shared" si="7"/>
        <v>40828</v>
      </c>
      <c r="E100" s="22" t="s">
        <v>7</v>
      </c>
      <c r="F100" s="72">
        <f t="shared" si="8"/>
        <v>40828</v>
      </c>
      <c r="G100" s="23" t="s">
        <v>8</v>
      </c>
      <c r="H100" s="24"/>
      <c r="I100" s="26">
        <f>VLOOKUP(B100,'①労働時間入力表'!$B$8:$I$217,8,FALSE)</f>
        <v>0</v>
      </c>
      <c r="J100" s="21" t="s">
        <v>9</v>
      </c>
      <c r="K100" s="27">
        <f>VLOOKUP(B100,'①労働時間入力表'!$B$8:$K$217,10,FALSE)</f>
        <v>0</v>
      </c>
      <c r="L100" s="23"/>
      <c r="M100" s="25">
        <f>VLOOKUP(B100,'①労働時間入力表'!$B$8:$M$217,12,FALSE)</f>
      </c>
      <c r="N100" s="25">
        <f>VLOOKUP(B100,'①労働時間入力表'!$B$8:$O$217,14,FALSE)</f>
      </c>
      <c r="O100" s="153">
        <f>SUMIF(N99:N105,"&gt;0:00")</f>
        <v>0</v>
      </c>
      <c r="P100" s="155" t="str">
        <f>IF(O100-"40:00"&gt;0,O100-"40:00","0:00")</f>
        <v>0:00</v>
      </c>
      <c r="Q100" s="156"/>
      <c r="R100" s="157"/>
    </row>
    <row r="101" spans="1:42" ht="21.75" customHeight="1">
      <c r="A101" s="20"/>
      <c r="B101" s="54">
        <f t="shared" si="6"/>
        <v>40827</v>
      </c>
      <c r="C101" s="21" t="s">
        <v>6</v>
      </c>
      <c r="D101" s="55">
        <f t="shared" si="7"/>
        <v>40827</v>
      </c>
      <c r="E101" s="22" t="s">
        <v>7</v>
      </c>
      <c r="F101" s="72">
        <f t="shared" si="8"/>
        <v>40827</v>
      </c>
      <c r="G101" s="23" t="s">
        <v>8</v>
      </c>
      <c r="H101" s="24"/>
      <c r="I101" s="26">
        <f>VLOOKUP(B101,'①労働時間入力表'!$B$8:$I$217,8,FALSE)</f>
        <v>0</v>
      </c>
      <c r="J101" s="21" t="s">
        <v>9</v>
      </c>
      <c r="K101" s="27">
        <f>VLOOKUP(B101,'①労働時間入力表'!$B$8:$K$217,10,FALSE)</f>
        <v>0</v>
      </c>
      <c r="L101" s="23"/>
      <c r="M101" s="25">
        <f>VLOOKUP(B101,'①労働時間入力表'!$B$8:$M$217,12,FALSE)</f>
      </c>
      <c r="N101" s="25">
        <f>VLOOKUP(B101,'①労働時間入力表'!$B$8:$O$217,14,FALSE)</f>
      </c>
      <c r="O101" s="153"/>
      <c r="P101" s="155"/>
      <c r="Q101" s="156"/>
      <c r="R101" s="157"/>
      <c r="AP101" s="3" t="s">
        <v>0</v>
      </c>
    </row>
    <row r="102" spans="1:18" ht="21.75" customHeight="1">
      <c r="A102" s="20"/>
      <c r="B102" s="54">
        <f t="shared" si="6"/>
        <v>40826</v>
      </c>
      <c r="C102" s="21" t="s">
        <v>6</v>
      </c>
      <c r="D102" s="55">
        <f t="shared" si="7"/>
        <v>40826</v>
      </c>
      <c r="E102" s="22" t="s">
        <v>7</v>
      </c>
      <c r="F102" s="72">
        <f t="shared" si="8"/>
        <v>40826</v>
      </c>
      <c r="G102" s="23" t="s">
        <v>8</v>
      </c>
      <c r="H102" s="24"/>
      <c r="I102" s="26">
        <f>VLOOKUP(B102,'①労働時間入力表'!$B$8:$I$217,8,FALSE)</f>
        <v>0</v>
      </c>
      <c r="J102" s="21" t="s">
        <v>9</v>
      </c>
      <c r="K102" s="27">
        <f>VLOOKUP(B102,'①労働時間入力表'!$B$8:$K$217,10,FALSE)</f>
        <v>0</v>
      </c>
      <c r="L102" s="23"/>
      <c r="M102" s="25">
        <f>VLOOKUP(B102,'①労働時間入力表'!$B$8:$M$217,12,FALSE)</f>
      </c>
      <c r="N102" s="25">
        <f>VLOOKUP(B102,'①労働時間入力表'!$B$8:$O$217,14,FALSE)</f>
      </c>
      <c r="O102" s="153"/>
      <c r="P102" s="155"/>
      <c r="Q102" s="156"/>
      <c r="R102" s="157"/>
    </row>
    <row r="103" spans="1:18" ht="21.75" customHeight="1">
      <c r="A103" s="20"/>
      <c r="B103" s="54">
        <f t="shared" si="6"/>
        <v>40825</v>
      </c>
      <c r="C103" s="21" t="s">
        <v>6</v>
      </c>
      <c r="D103" s="55">
        <f t="shared" si="7"/>
        <v>40825</v>
      </c>
      <c r="E103" s="22" t="s">
        <v>7</v>
      </c>
      <c r="F103" s="72">
        <f t="shared" si="8"/>
        <v>40825</v>
      </c>
      <c r="G103" s="23" t="s">
        <v>8</v>
      </c>
      <c r="H103" s="24"/>
      <c r="I103" s="26">
        <f>VLOOKUP(B103,'①労働時間入力表'!$B$8:$I$217,8,FALSE)</f>
        <v>0</v>
      </c>
      <c r="J103" s="21" t="s">
        <v>9</v>
      </c>
      <c r="K103" s="27">
        <f>VLOOKUP(B103,'①労働時間入力表'!$B$8:$K$217,10,FALSE)</f>
        <v>0</v>
      </c>
      <c r="L103" s="23"/>
      <c r="M103" s="25">
        <f>VLOOKUP(B103,'①労働時間入力表'!$B$8:$M$217,12,FALSE)</f>
      </c>
      <c r="N103" s="25">
        <f>VLOOKUP(B103,'①労働時間入力表'!$B$8:$O$217,14,FALSE)</f>
      </c>
      <c r="O103" s="153"/>
      <c r="P103" s="155"/>
      <c r="Q103" s="156"/>
      <c r="R103" s="157"/>
    </row>
    <row r="104" spans="1:18" ht="21.75" customHeight="1">
      <c r="A104" s="20"/>
      <c r="B104" s="54">
        <f t="shared" si="6"/>
        <v>40824</v>
      </c>
      <c r="C104" s="21" t="s">
        <v>6</v>
      </c>
      <c r="D104" s="55">
        <f t="shared" si="7"/>
        <v>40824</v>
      </c>
      <c r="E104" s="22" t="s">
        <v>7</v>
      </c>
      <c r="F104" s="72">
        <f t="shared" si="8"/>
        <v>40824</v>
      </c>
      <c r="G104" s="23" t="s">
        <v>8</v>
      </c>
      <c r="H104" s="24"/>
      <c r="I104" s="26">
        <f>VLOOKUP(B104,'①労働時間入力表'!$B$8:$I$217,8,FALSE)</f>
        <v>0</v>
      </c>
      <c r="J104" s="21" t="s">
        <v>9</v>
      </c>
      <c r="K104" s="27">
        <f>VLOOKUP(B104,'①労働時間入力表'!$B$8:$K$217,10,FALSE)</f>
        <v>0</v>
      </c>
      <c r="L104" s="23"/>
      <c r="M104" s="25">
        <f>VLOOKUP(B104,'①労働時間入力表'!$B$8:$M$217,12,FALSE)</f>
      </c>
      <c r="N104" s="25">
        <f>VLOOKUP(B104,'①労働時間入力表'!$B$8:$O$217,14,FALSE)</f>
      </c>
      <c r="O104" s="153"/>
      <c r="P104" s="155"/>
      <c r="Q104" s="156"/>
      <c r="R104" s="157"/>
    </row>
    <row r="105" spans="1:18" ht="21.75" customHeight="1" thickBot="1">
      <c r="A105" s="28"/>
      <c r="B105" s="78">
        <f t="shared" si="6"/>
        <v>40823</v>
      </c>
      <c r="C105" s="29" t="s">
        <v>6</v>
      </c>
      <c r="D105" s="79">
        <f t="shared" si="7"/>
        <v>40823</v>
      </c>
      <c r="E105" s="30" t="s">
        <v>7</v>
      </c>
      <c r="F105" s="80">
        <f t="shared" si="8"/>
        <v>40823</v>
      </c>
      <c r="G105" s="31" t="s">
        <v>8</v>
      </c>
      <c r="H105" s="32"/>
      <c r="I105" s="33">
        <f>VLOOKUP(B105,'①労働時間入力表'!$B$8:$I$217,8,FALSE)</f>
        <v>0</v>
      </c>
      <c r="J105" s="29" t="s">
        <v>9</v>
      </c>
      <c r="K105" s="34">
        <f>VLOOKUP(B105,'①労働時間入力表'!$B$8:$K$217,10,FALSE)</f>
        <v>0</v>
      </c>
      <c r="L105" s="31"/>
      <c r="M105" s="35">
        <f>VLOOKUP(B105,'①労働時間入力表'!$B$8:$M$217,12,FALSE)</f>
      </c>
      <c r="N105" s="35">
        <f>VLOOKUP(B105,'①労働時間入力表'!$B$8:$O$217,14,FALSE)</f>
      </c>
      <c r="O105" s="154"/>
      <c r="P105" s="158"/>
      <c r="Q105" s="159"/>
      <c r="R105" s="160"/>
    </row>
    <row r="106" spans="1:18" ht="21.75" customHeight="1">
      <c r="A106" s="12"/>
      <c r="B106" s="52">
        <f t="shared" si="6"/>
        <v>40822</v>
      </c>
      <c r="C106" s="13" t="s">
        <v>6</v>
      </c>
      <c r="D106" s="53">
        <f t="shared" si="7"/>
        <v>40822</v>
      </c>
      <c r="E106" s="14" t="s">
        <v>7</v>
      </c>
      <c r="F106" s="71">
        <f t="shared" si="8"/>
        <v>40822</v>
      </c>
      <c r="G106" s="15" t="s">
        <v>8</v>
      </c>
      <c r="H106" s="16"/>
      <c r="I106" s="17">
        <f>VLOOKUP(B106,'①労働時間入力表'!$B$8:$I$217,8,FALSE)</f>
        <v>0</v>
      </c>
      <c r="J106" s="13" t="s">
        <v>9</v>
      </c>
      <c r="K106" s="18">
        <f>VLOOKUP(B106,'①労働時間入力表'!$B$8:$K$217,10,FALSE)</f>
        <v>0</v>
      </c>
      <c r="L106" s="15"/>
      <c r="M106" s="36">
        <f>VLOOKUP(B106,'①労働時間入力表'!$B$8:$M$217,12,FALSE)</f>
      </c>
      <c r="N106" s="36">
        <f>VLOOKUP(B106,'①労働時間入力表'!$B$8:$O$217,14,FALSE)</f>
      </c>
      <c r="O106" s="19" t="s">
        <v>17</v>
      </c>
      <c r="P106" s="161" t="s">
        <v>18</v>
      </c>
      <c r="Q106" s="162"/>
      <c r="R106" s="163"/>
    </row>
    <row r="107" spans="1:18" ht="21.75" customHeight="1">
      <c r="A107" s="20"/>
      <c r="B107" s="54">
        <f t="shared" si="6"/>
        <v>40821</v>
      </c>
      <c r="C107" s="21" t="s">
        <v>6</v>
      </c>
      <c r="D107" s="55">
        <f t="shared" si="7"/>
        <v>40821</v>
      </c>
      <c r="E107" s="22" t="s">
        <v>7</v>
      </c>
      <c r="F107" s="72">
        <f t="shared" si="8"/>
        <v>40821</v>
      </c>
      <c r="G107" s="23" t="s">
        <v>8</v>
      </c>
      <c r="H107" s="24"/>
      <c r="I107" s="26">
        <f>VLOOKUP(B107,'①労働時間入力表'!$B$8:$I$217,8,FALSE)</f>
        <v>0</v>
      </c>
      <c r="J107" s="21" t="s">
        <v>9</v>
      </c>
      <c r="K107" s="27">
        <f>VLOOKUP(B107,'①労働時間入力表'!$B$8:$K$217,10,FALSE)</f>
        <v>0</v>
      </c>
      <c r="L107" s="23"/>
      <c r="M107" s="25">
        <f>VLOOKUP(B107,'①労働時間入力表'!$B$8:$M$217,12,FALSE)</f>
      </c>
      <c r="N107" s="25">
        <f>VLOOKUP(B107,'①労働時間入力表'!$B$8:$O$217,14,FALSE)</f>
      </c>
      <c r="O107" s="153">
        <f>SUMIF(N106:N112,"&gt;0:00")</f>
        <v>0</v>
      </c>
      <c r="P107" s="155" t="str">
        <f>IF(O107-"40:00"&gt;0,O107-"40:00","0:00")</f>
        <v>0:00</v>
      </c>
      <c r="Q107" s="156"/>
      <c r="R107" s="157"/>
    </row>
    <row r="108" spans="1:18" ht="21.75" customHeight="1">
      <c r="A108" s="20"/>
      <c r="B108" s="54">
        <f t="shared" si="6"/>
        <v>40820</v>
      </c>
      <c r="C108" s="21" t="s">
        <v>6</v>
      </c>
      <c r="D108" s="55">
        <f t="shared" si="7"/>
        <v>40820</v>
      </c>
      <c r="E108" s="22" t="s">
        <v>7</v>
      </c>
      <c r="F108" s="72">
        <f t="shared" si="8"/>
        <v>40820</v>
      </c>
      <c r="G108" s="23" t="s">
        <v>8</v>
      </c>
      <c r="H108" s="24"/>
      <c r="I108" s="26">
        <f>VLOOKUP(B108,'①労働時間入力表'!$B$8:$I$217,8,FALSE)</f>
        <v>0</v>
      </c>
      <c r="J108" s="21" t="s">
        <v>9</v>
      </c>
      <c r="K108" s="27">
        <f>VLOOKUP(B108,'①労働時間入力表'!$B$8:$K$217,10,FALSE)</f>
        <v>0</v>
      </c>
      <c r="L108" s="23"/>
      <c r="M108" s="25">
        <f>VLOOKUP(B108,'①労働時間入力表'!$B$8:$M$217,12,FALSE)</f>
      </c>
      <c r="N108" s="25">
        <f>VLOOKUP(B108,'①労働時間入力表'!$B$8:$O$217,14,FALSE)</f>
      </c>
      <c r="O108" s="153"/>
      <c r="P108" s="155"/>
      <c r="Q108" s="156"/>
      <c r="R108" s="157"/>
    </row>
    <row r="109" spans="1:18" ht="21.75" customHeight="1">
      <c r="A109" s="20"/>
      <c r="B109" s="54">
        <f t="shared" si="6"/>
        <v>40819</v>
      </c>
      <c r="C109" s="21" t="s">
        <v>6</v>
      </c>
      <c r="D109" s="55">
        <f t="shared" si="7"/>
        <v>40819</v>
      </c>
      <c r="E109" s="22" t="s">
        <v>7</v>
      </c>
      <c r="F109" s="72">
        <f t="shared" si="8"/>
        <v>40819</v>
      </c>
      <c r="G109" s="23" t="s">
        <v>8</v>
      </c>
      <c r="H109" s="24"/>
      <c r="I109" s="26">
        <f>VLOOKUP(B109,'①労働時間入力表'!$B$8:$I$217,8,FALSE)</f>
        <v>0</v>
      </c>
      <c r="J109" s="21" t="s">
        <v>9</v>
      </c>
      <c r="K109" s="27">
        <f>VLOOKUP(B109,'①労働時間入力表'!$B$8:$K$217,10,FALSE)</f>
        <v>0</v>
      </c>
      <c r="L109" s="23"/>
      <c r="M109" s="25">
        <f>VLOOKUP(B109,'①労働時間入力表'!$B$8:$M$217,12,FALSE)</f>
      </c>
      <c r="N109" s="25">
        <f>VLOOKUP(B109,'①労働時間入力表'!$B$8:$O$217,14,FALSE)</f>
      </c>
      <c r="O109" s="153"/>
      <c r="P109" s="155"/>
      <c r="Q109" s="156"/>
      <c r="R109" s="157"/>
    </row>
    <row r="110" spans="1:18" ht="21.75" customHeight="1">
      <c r="A110" s="20"/>
      <c r="B110" s="54">
        <f t="shared" si="6"/>
        <v>40818</v>
      </c>
      <c r="C110" s="21" t="s">
        <v>6</v>
      </c>
      <c r="D110" s="55">
        <f t="shared" si="7"/>
        <v>40818</v>
      </c>
      <c r="E110" s="22" t="s">
        <v>7</v>
      </c>
      <c r="F110" s="72">
        <f t="shared" si="8"/>
        <v>40818</v>
      </c>
      <c r="G110" s="23" t="s">
        <v>8</v>
      </c>
      <c r="H110" s="24"/>
      <c r="I110" s="26">
        <f>VLOOKUP(B110,'①労働時間入力表'!$B$8:$I$217,8,FALSE)</f>
        <v>0</v>
      </c>
      <c r="J110" s="21" t="s">
        <v>9</v>
      </c>
      <c r="K110" s="27">
        <f>VLOOKUP(B110,'①労働時間入力表'!$B$8:$K$217,10,FALSE)</f>
        <v>0</v>
      </c>
      <c r="L110" s="23"/>
      <c r="M110" s="25">
        <f>VLOOKUP(B110,'①労働時間入力表'!$B$8:$M$217,12,FALSE)</f>
      </c>
      <c r="N110" s="25">
        <f>VLOOKUP(B110,'①労働時間入力表'!$B$8:$O$217,14,FALSE)</f>
      </c>
      <c r="O110" s="153"/>
      <c r="P110" s="155"/>
      <c r="Q110" s="156"/>
      <c r="R110" s="157"/>
    </row>
    <row r="111" spans="1:18" ht="21.75" customHeight="1">
      <c r="A111" s="20"/>
      <c r="B111" s="54">
        <f t="shared" si="6"/>
        <v>40817</v>
      </c>
      <c r="C111" s="21" t="s">
        <v>6</v>
      </c>
      <c r="D111" s="55">
        <f t="shared" si="7"/>
        <v>40817</v>
      </c>
      <c r="E111" s="22" t="s">
        <v>7</v>
      </c>
      <c r="F111" s="72">
        <f t="shared" si="8"/>
        <v>40817</v>
      </c>
      <c r="G111" s="23" t="s">
        <v>8</v>
      </c>
      <c r="H111" s="24"/>
      <c r="I111" s="26">
        <f>VLOOKUP(B111,'①労働時間入力表'!$B$8:$I$217,8,FALSE)</f>
        <v>0</v>
      </c>
      <c r="J111" s="21" t="s">
        <v>9</v>
      </c>
      <c r="K111" s="27">
        <f>VLOOKUP(B111,'①労働時間入力表'!$B$8:$K$217,10,FALSE)</f>
        <v>0</v>
      </c>
      <c r="L111" s="23"/>
      <c r="M111" s="25">
        <f>VLOOKUP(B111,'①労働時間入力表'!$B$8:$M$217,12,FALSE)</f>
      </c>
      <c r="N111" s="25">
        <f>VLOOKUP(B111,'①労働時間入力表'!$B$8:$O$217,14,FALSE)</f>
      </c>
      <c r="O111" s="153"/>
      <c r="P111" s="155"/>
      <c r="Q111" s="156"/>
      <c r="R111" s="157"/>
    </row>
    <row r="112" spans="1:18" ht="21.75" customHeight="1" thickBot="1">
      <c r="A112" s="28"/>
      <c r="B112" s="78">
        <f t="shared" si="6"/>
        <v>40816</v>
      </c>
      <c r="C112" s="29" t="s">
        <v>6</v>
      </c>
      <c r="D112" s="79">
        <f t="shared" si="7"/>
        <v>40816</v>
      </c>
      <c r="E112" s="30" t="s">
        <v>7</v>
      </c>
      <c r="F112" s="80">
        <f t="shared" si="8"/>
        <v>40816</v>
      </c>
      <c r="G112" s="31" t="s">
        <v>8</v>
      </c>
      <c r="H112" s="32"/>
      <c r="I112" s="33">
        <f>VLOOKUP(B112,'①労働時間入力表'!$B$8:$I$217,8,FALSE)</f>
        <v>0</v>
      </c>
      <c r="J112" s="29" t="s">
        <v>9</v>
      </c>
      <c r="K112" s="34">
        <f>VLOOKUP(B112,'①労働時間入力表'!$B$8:$K$217,10,FALSE)</f>
        <v>0</v>
      </c>
      <c r="L112" s="31"/>
      <c r="M112" s="35">
        <f>VLOOKUP(B112,'①労働時間入力表'!$B$8:$M$217,12,FALSE)</f>
      </c>
      <c r="N112" s="35">
        <f>VLOOKUP(B112,'①労働時間入力表'!$B$8:$O$217,14,FALSE)</f>
      </c>
      <c r="O112" s="154"/>
      <c r="P112" s="158"/>
      <c r="Q112" s="159"/>
      <c r="R112" s="160"/>
    </row>
    <row r="113" spans="1:18" ht="21.75" customHeight="1">
      <c r="A113" s="12"/>
      <c r="B113" s="52">
        <f t="shared" si="6"/>
        <v>40815</v>
      </c>
      <c r="C113" s="13" t="s">
        <v>6</v>
      </c>
      <c r="D113" s="53">
        <f t="shared" si="7"/>
        <v>40815</v>
      </c>
      <c r="E113" s="14" t="s">
        <v>7</v>
      </c>
      <c r="F113" s="71">
        <f t="shared" si="8"/>
        <v>40815</v>
      </c>
      <c r="G113" s="15" t="s">
        <v>8</v>
      </c>
      <c r="H113" s="16"/>
      <c r="I113" s="17">
        <f>VLOOKUP(B113,'①労働時間入力表'!$B$8:$I$217,8,FALSE)</f>
        <v>0</v>
      </c>
      <c r="J113" s="13" t="s">
        <v>9</v>
      </c>
      <c r="K113" s="18">
        <f>VLOOKUP(B113,'①労働時間入力表'!$B$8:$K$217,10,FALSE)</f>
        <v>0</v>
      </c>
      <c r="L113" s="15"/>
      <c r="M113" s="36">
        <f>VLOOKUP(B113,'①労働時間入力表'!$B$8:$M$217,12,FALSE)</f>
      </c>
      <c r="N113" s="36">
        <f>VLOOKUP(B113,'①労働時間入力表'!$B$8:$O$217,14,FALSE)</f>
      </c>
      <c r="O113" s="19" t="s">
        <v>19</v>
      </c>
      <c r="P113" s="38" t="s">
        <v>20</v>
      </c>
      <c r="Q113" s="39">
        <f>IF(COUNTBLANK(N123:N127)&gt;=2,16,IF(COUNTBLANK(N123:N127)=1,8,0))</f>
        <v>16</v>
      </c>
      <c r="R113" s="40" t="s">
        <v>21</v>
      </c>
    </row>
    <row r="114" spans="1:18" ht="27.75" customHeight="1" thickBot="1">
      <c r="A114" s="41"/>
      <c r="B114" s="78">
        <f t="shared" si="6"/>
        <v>40814</v>
      </c>
      <c r="C114" s="29" t="s">
        <v>6</v>
      </c>
      <c r="D114" s="79">
        <f t="shared" si="7"/>
        <v>40814</v>
      </c>
      <c r="E114" s="30" t="s">
        <v>7</v>
      </c>
      <c r="F114" s="80">
        <f t="shared" si="8"/>
        <v>40814</v>
      </c>
      <c r="G114" s="31" t="s">
        <v>8</v>
      </c>
      <c r="H114" s="32"/>
      <c r="I114" s="33">
        <f>VLOOKUP(B114,'①労働時間入力表'!$B$8:$I$217,8,FALSE)</f>
        <v>0</v>
      </c>
      <c r="J114" s="29" t="s">
        <v>9</v>
      </c>
      <c r="K114" s="34">
        <f>VLOOKUP(B114,'①労働時間入力表'!$B$8:$K$217,10,FALSE)</f>
        <v>0</v>
      </c>
      <c r="L114" s="31"/>
      <c r="M114" s="35">
        <f>VLOOKUP(B114,'①労働時間入力表'!$B$8:$M$217,12,FALSE)</f>
      </c>
      <c r="N114" s="35">
        <f>VLOOKUP(B114,'①労働時間入力表'!$B$8:$O$217,14,FALSE)</f>
      </c>
      <c r="O114" s="42">
        <f>SUMIF(N113:N114,"&gt;0:00")</f>
        <v>0</v>
      </c>
      <c r="P114" s="158" t="str">
        <f>IF(O114-TIME(Q113,0,0)&gt;0,O114-TIME(Q113,0,0),"0:00")</f>
        <v>0:00</v>
      </c>
      <c r="Q114" s="159">
        <f>IF(L112&lt;2,Q106-(L112*"8:00:0"),Q106-"16:00:0")</f>
        <v>0</v>
      </c>
      <c r="R114" s="160">
        <f>IF(M112&lt;2,R106-(M112*"8:00:0"),R106-"16:00:0")</f>
        <v>-0.6666666666666666</v>
      </c>
    </row>
    <row r="115" spans="1:18" ht="15" customHeight="1">
      <c r="A115" s="164" t="s">
        <v>22</v>
      </c>
      <c r="B115" s="165"/>
      <c r="C115" s="165"/>
      <c r="D115" s="165"/>
      <c r="E115" s="165"/>
      <c r="F115" s="165"/>
      <c r="G115" s="165"/>
      <c r="H115" s="165"/>
      <c r="I115" s="165"/>
      <c r="J115" s="165"/>
      <c r="K115" s="165"/>
      <c r="L115" s="165"/>
      <c r="M115" s="77"/>
      <c r="N115" s="167"/>
      <c r="O115" s="43" t="s">
        <v>23</v>
      </c>
      <c r="P115" s="169" t="s">
        <v>24</v>
      </c>
      <c r="Q115" s="170"/>
      <c r="R115" s="171"/>
    </row>
    <row r="116" spans="1:18" ht="20.25" customHeight="1">
      <c r="A116" s="164"/>
      <c r="B116" s="165"/>
      <c r="C116" s="165"/>
      <c r="D116" s="165"/>
      <c r="E116" s="165"/>
      <c r="F116" s="165"/>
      <c r="G116" s="165"/>
      <c r="H116" s="165"/>
      <c r="I116" s="165"/>
      <c r="J116" s="165"/>
      <c r="K116" s="165"/>
      <c r="L116" s="165"/>
      <c r="M116" s="44"/>
      <c r="N116" s="167"/>
      <c r="O116" s="44"/>
      <c r="P116" s="39"/>
      <c r="Q116" s="45"/>
      <c r="R116" s="46"/>
    </row>
    <row r="117" spans="1:18" ht="20.25" customHeight="1" thickBot="1">
      <c r="A117" s="166"/>
      <c r="B117" s="125"/>
      <c r="C117" s="125"/>
      <c r="D117" s="125"/>
      <c r="E117" s="125"/>
      <c r="F117" s="125"/>
      <c r="G117" s="125"/>
      <c r="H117" s="125"/>
      <c r="I117" s="125"/>
      <c r="J117" s="125"/>
      <c r="K117" s="125"/>
      <c r="L117" s="125"/>
      <c r="M117" s="47">
        <f>SUMIF(M85:M114,"&gt;0:00")</f>
        <v>0</v>
      </c>
      <c r="N117" s="168"/>
      <c r="O117" s="47">
        <f>O86+O93+O100+O107+O114</f>
        <v>0</v>
      </c>
      <c r="P117" s="172">
        <f>P86+P93+P100+P107+P114</f>
        <v>0</v>
      </c>
      <c r="Q117" s="173"/>
      <c r="R117" s="174"/>
    </row>
    <row r="118" spans="1:20" s="9" customFormat="1" ht="33" customHeight="1">
      <c r="A118" s="3"/>
      <c r="B118" s="3" t="s">
        <v>0</v>
      </c>
      <c r="C118" s="3"/>
      <c r="D118" s="3"/>
      <c r="E118" s="3"/>
      <c r="F118" s="3"/>
      <c r="G118" s="3"/>
      <c r="H118" s="3"/>
      <c r="I118" s="3"/>
      <c r="J118" s="3"/>
      <c r="K118" s="4"/>
      <c r="L118" s="3"/>
      <c r="M118" s="5"/>
      <c r="N118" s="5"/>
      <c r="O118" s="6"/>
      <c r="P118" s="7"/>
      <c r="Q118" s="7"/>
      <c r="R118" s="7"/>
      <c r="S118" s="8"/>
      <c r="T118" s="8"/>
    </row>
    <row r="119" spans="1:20" ht="21.75" customHeight="1">
      <c r="A119" s="74"/>
      <c r="B119" s="74"/>
      <c r="C119" s="74"/>
      <c r="D119" s="74"/>
      <c r="E119" s="74"/>
      <c r="F119" s="115" t="s">
        <v>47</v>
      </c>
      <c r="G119" s="115"/>
      <c r="H119" s="115"/>
      <c r="I119" s="115"/>
      <c r="J119" s="115"/>
      <c r="K119" s="115"/>
      <c r="L119" s="115"/>
      <c r="M119" s="76">
        <f>B123</f>
        <v>40813</v>
      </c>
      <c r="N119" s="69" t="s">
        <v>9</v>
      </c>
      <c r="O119" s="75">
        <f>B152</f>
        <v>40784</v>
      </c>
      <c r="P119" s="69" t="s">
        <v>49</v>
      </c>
      <c r="Q119" s="74"/>
      <c r="R119" s="74"/>
      <c r="S119" s="11"/>
      <c r="T119" s="11"/>
    </row>
    <row r="120" spans="13:18" ht="19.5" customHeight="1" thickBot="1">
      <c r="M120" s="3"/>
      <c r="N120" s="3"/>
      <c r="O120" s="175" t="s">
        <v>58</v>
      </c>
      <c r="P120" s="176"/>
      <c r="Q120" s="176"/>
      <c r="R120" s="10"/>
    </row>
    <row r="121" spans="1:18" ht="19.5" customHeight="1">
      <c r="A121" s="116"/>
      <c r="B121" s="117"/>
      <c r="C121" s="117"/>
      <c r="D121" s="117"/>
      <c r="E121" s="117"/>
      <c r="F121" s="117"/>
      <c r="G121" s="118"/>
      <c r="H121" s="122" t="s">
        <v>1</v>
      </c>
      <c r="I121" s="123"/>
      <c r="J121" s="123"/>
      <c r="K121" s="123"/>
      <c r="L121" s="123"/>
      <c r="M121" s="127" t="s">
        <v>2</v>
      </c>
      <c r="N121" s="127" t="s">
        <v>3</v>
      </c>
      <c r="O121" s="177" t="s">
        <v>4</v>
      </c>
      <c r="P121" s="181" t="s">
        <v>5</v>
      </c>
      <c r="Q121" s="162"/>
      <c r="R121" s="163"/>
    </row>
    <row r="122" spans="1:18" ht="21.75" customHeight="1" thickBot="1">
      <c r="A122" s="119"/>
      <c r="B122" s="120"/>
      <c r="C122" s="120"/>
      <c r="D122" s="120"/>
      <c r="E122" s="120"/>
      <c r="F122" s="120"/>
      <c r="G122" s="121"/>
      <c r="H122" s="124"/>
      <c r="I122" s="125"/>
      <c r="J122" s="125"/>
      <c r="K122" s="125"/>
      <c r="L122" s="126"/>
      <c r="M122" s="128"/>
      <c r="N122" s="128"/>
      <c r="O122" s="178"/>
      <c r="P122" s="182"/>
      <c r="Q122" s="183"/>
      <c r="R122" s="184"/>
    </row>
    <row r="123" spans="1:18" ht="21.75" customHeight="1">
      <c r="A123" s="12"/>
      <c r="B123" s="52">
        <f>B114-1</f>
        <v>40813</v>
      </c>
      <c r="C123" s="13" t="s">
        <v>6</v>
      </c>
      <c r="D123" s="53">
        <f>D114-1</f>
        <v>40813</v>
      </c>
      <c r="E123" s="14" t="s">
        <v>7</v>
      </c>
      <c r="F123" s="71">
        <f>F114-1</f>
        <v>40813</v>
      </c>
      <c r="G123" s="15" t="s">
        <v>8</v>
      </c>
      <c r="H123" s="16"/>
      <c r="I123" s="17">
        <f>VLOOKUP(B123,'①労働時間入力表'!$B$8:$I$217,8,FALSE)</f>
        <v>0</v>
      </c>
      <c r="J123" s="13" t="s">
        <v>9</v>
      </c>
      <c r="K123" s="18">
        <f>VLOOKUP(B123,'①労働時間入力表'!$B$8:$K$217,10,FALSE)</f>
        <v>0</v>
      </c>
      <c r="L123" s="15"/>
      <c r="M123" s="36">
        <f>VLOOKUP(B123,'①労働時間入力表'!$B$8:$M$217,12,FALSE)</f>
      </c>
      <c r="N123" s="36">
        <f>VLOOKUP(B123,'①労働時間入力表'!$B$8:$O$217,14,FALSE)</f>
      </c>
      <c r="O123" s="19" t="s">
        <v>10</v>
      </c>
      <c r="P123" s="161" t="s">
        <v>11</v>
      </c>
      <c r="Q123" s="162"/>
      <c r="R123" s="163"/>
    </row>
    <row r="124" spans="1:18" ht="21.75" customHeight="1">
      <c r="A124" s="20"/>
      <c r="B124" s="54">
        <f>B123-1</f>
        <v>40812</v>
      </c>
      <c r="C124" s="21" t="s">
        <v>6</v>
      </c>
      <c r="D124" s="55">
        <f>D123-1</f>
        <v>40812</v>
      </c>
      <c r="E124" s="22" t="s">
        <v>7</v>
      </c>
      <c r="F124" s="72">
        <f>F123-1</f>
        <v>40812</v>
      </c>
      <c r="G124" s="23" t="s">
        <v>8</v>
      </c>
      <c r="H124" s="24"/>
      <c r="I124" s="26">
        <f>VLOOKUP(B124,'①労働時間入力表'!$B$8:$I$217,8,FALSE)</f>
        <v>0</v>
      </c>
      <c r="J124" s="21" t="s">
        <v>9</v>
      </c>
      <c r="K124" s="27">
        <f>VLOOKUP(B124,'①労働時間入力表'!$B$8:$K$217,10,FALSE)</f>
        <v>0</v>
      </c>
      <c r="L124" s="23"/>
      <c r="M124" s="25">
        <f>VLOOKUP(B124,'①労働時間入力表'!$B$8:$M$217,12,FALSE)</f>
      </c>
      <c r="N124" s="25">
        <f>VLOOKUP(B124,'①労働時間入力表'!$B$8:$O$217,14,FALSE)</f>
      </c>
      <c r="O124" s="155">
        <f>SUMIF(N123:N129,"&gt;0:00")</f>
        <v>0</v>
      </c>
      <c r="P124" s="155" t="str">
        <f>IF(O124-"40:00"&gt;0,O124-"40:00","0:00")</f>
        <v>0:00</v>
      </c>
      <c r="Q124" s="156"/>
      <c r="R124" s="157"/>
    </row>
    <row r="125" spans="1:18" ht="21.75" customHeight="1">
      <c r="A125" s="20"/>
      <c r="B125" s="54">
        <f aca="true" t="shared" si="9" ref="B125:B152">B124-1</f>
        <v>40811</v>
      </c>
      <c r="C125" s="21" t="s">
        <v>6</v>
      </c>
      <c r="D125" s="55">
        <f aca="true" t="shared" si="10" ref="D125:D152">D124-1</f>
        <v>40811</v>
      </c>
      <c r="E125" s="22" t="s">
        <v>7</v>
      </c>
      <c r="F125" s="72">
        <f aca="true" t="shared" si="11" ref="F125:F152">F124-1</f>
        <v>40811</v>
      </c>
      <c r="G125" s="23" t="s">
        <v>8</v>
      </c>
      <c r="H125" s="24"/>
      <c r="I125" s="26">
        <f>VLOOKUP(B125,'①労働時間入力表'!$B$8:$I$217,8,FALSE)</f>
        <v>0</v>
      </c>
      <c r="J125" s="21" t="s">
        <v>9</v>
      </c>
      <c r="K125" s="27">
        <f>VLOOKUP(B125,'①労働時間入力表'!$B$8:$K$217,10,FALSE)</f>
        <v>0</v>
      </c>
      <c r="L125" s="23"/>
      <c r="M125" s="25">
        <f>VLOOKUP(B125,'①労働時間入力表'!$B$8:$M$217,12,FALSE)</f>
      </c>
      <c r="N125" s="25">
        <f>VLOOKUP(B125,'①労働時間入力表'!$B$8:$O$217,14,FALSE)</f>
      </c>
      <c r="O125" s="155"/>
      <c r="P125" s="155"/>
      <c r="Q125" s="156"/>
      <c r="R125" s="157"/>
    </row>
    <row r="126" spans="1:18" ht="21.75" customHeight="1">
      <c r="A126" s="20"/>
      <c r="B126" s="54">
        <f t="shared" si="9"/>
        <v>40810</v>
      </c>
      <c r="C126" s="21" t="s">
        <v>6</v>
      </c>
      <c r="D126" s="55">
        <f t="shared" si="10"/>
        <v>40810</v>
      </c>
      <c r="E126" s="22" t="s">
        <v>7</v>
      </c>
      <c r="F126" s="72">
        <f t="shared" si="11"/>
        <v>40810</v>
      </c>
      <c r="G126" s="23" t="s">
        <v>8</v>
      </c>
      <c r="H126" s="24"/>
      <c r="I126" s="26">
        <f>VLOOKUP(B126,'①労働時間入力表'!$B$8:$I$217,8,FALSE)</f>
        <v>0</v>
      </c>
      <c r="J126" s="21" t="s">
        <v>9</v>
      </c>
      <c r="K126" s="27">
        <f>VLOOKUP(B126,'①労働時間入力表'!$B$8:$K$217,10,FALSE)</f>
        <v>0</v>
      </c>
      <c r="L126" s="23"/>
      <c r="M126" s="25">
        <f>VLOOKUP(B126,'①労働時間入力表'!$B$8:$M$217,12,FALSE)</f>
      </c>
      <c r="N126" s="25">
        <f>VLOOKUP(B126,'①労働時間入力表'!$B$8:$O$217,14,FALSE)</f>
      </c>
      <c r="O126" s="155"/>
      <c r="P126" s="155"/>
      <c r="Q126" s="156"/>
      <c r="R126" s="157"/>
    </row>
    <row r="127" spans="1:18" ht="21.75" customHeight="1">
      <c r="A127" s="20"/>
      <c r="B127" s="54">
        <f t="shared" si="9"/>
        <v>40809</v>
      </c>
      <c r="C127" s="21" t="s">
        <v>6</v>
      </c>
      <c r="D127" s="55">
        <f t="shared" si="10"/>
        <v>40809</v>
      </c>
      <c r="E127" s="22" t="s">
        <v>7</v>
      </c>
      <c r="F127" s="72">
        <f t="shared" si="11"/>
        <v>40809</v>
      </c>
      <c r="G127" s="23" t="s">
        <v>8</v>
      </c>
      <c r="H127" s="24"/>
      <c r="I127" s="26">
        <f>VLOOKUP(B127,'①労働時間入力表'!$B$8:$I$217,8,FALSE)</f>
        <v>0</v>
      </c>
      <c r="J127" s="21" t="s">
        <v>9</v>
      </c>
      <c r="K127" s="27">
        <f>VLOOKUP(B127,'①労働時間入力表'!$B$8:$K$217,10,FALSE)</f>
        <v>0</v>
      </c>
      <c r="L127" s="23"/>
      <c r="M127" s="25">
        <f>VLOOKUP(B127,'①労働時間入力表'!$B$8:$M$217,12,FALSE)</f>
      </c>
      <c r="N127" s="25">
        <f>VLOOKUP(B127,'①労働時間入力表'!$B$8:$O$217,14,FALSE)</f>
      </c>
      <c r="O127" s="155"/>
      <c r="P127" s="155"/>
      <c r="Q127" s="156"/>
      <c r="R127" s="157"/>
    </row>
    <row r="128" spans="1:18" ht="21.75" customHeight="1">
      <c r="A128" s="20"/>
      <c r="B128" s="54">
        <f t="shared" si="9"/>
        <v>40808</v>
      </c>
      <c r="C128" s="21" t="s">
        <v>6</v>
      </c>
      <c r="D128" s="55">
        <f t="shared" si="10"/>
        <v>40808</v>
      </c>
      <c r="E128" s="22" t="s">
        <v>7</v>
      </c>
      <c r="F128" s="72">
        <f t="shared" si="11"/>
        <v>40808</v>
      </c>
      <c r="G128" s="23" t="s">
        <v>8</v>
      </c>
      <c r="H128" s="24"/>
      <c r="I128" s="26">
        <f>VLOOKUP(B128,'①労働時間入力表'!$B$8:$I$217,8,FALSE)</f>
        <v>0</v>
      </c>
      <c r="J128" s="21" t="s">
        <v>9</v>
      </c>
      <c r="K128" s="27">
        <f>VLOOKUP(B128,'①労働時間入力表'!$B$8:$K$217,10,FALSE)</f>
        <v>0</v>
      </c>
      <c r="L128" s="23"/>
      <c r="M128" s="25">
        <f>VLOOKUP(B128,'①労働時間入力表'!$B$8:$M$217,12,FALSE)</f>
      </c>
      <c r="N128" s="25">
        <f>VLOOKUP(B128,'①労働時間入力表'!$B$8:$O$217,14,FALSE)</f>
      </c>
      <c r="O128" s="155"/>
      <c r="P128" s="155"/>
      <c r="Q128" s="156"/>
      <c r="R128" s="157"/>
    </row>
    <row r="129" spans="1:18" ht="21.75" customHeight="1" thickBot="1">
      <c r="A129" s="28"/>
      <c r="B129" s="78">
        <f t="shared" si="9"/>
        <v>40807</v>
      </c>
      <c r="C129" s="29" t="s">
        <v>6</v>
      </c>
      <c r="D129" s="79">
        <f t="shared" si="10"/>
        <v>40807</v>
      </c>
      <c r="E129" s="30" t="s">
        <v>7</v>
      </c>
      <c r="F129" s="80">
        <f t="shared" si="11"/>
        <v>40807</v>
      </c>
      <c r="G129" s="31" t="s">
        <v>8</v>
      </c>
      <c r="H129" s="32"/>
      <c r="I129" s="33">
        <f>VLOOKUP(B129,'①労働時間入力表'!$B$8:$I$217,8,FALSE)</f>
        <v>0</v>
      </c>
      <c r="J129" s="29" t="s">
        <v>9</v>
      </c>
      <c r="K129" s="34">
        <f>VLOOKUP(B129,'①労働時間入力表'!$B$8:$K$217,10,FALSE)</f>
        <v>0</v>
      </c>
      <c r="L129" s="31"/>
      <c r="M129" s="35">
        <f>VLOOKUP(B129,'①労働時間入力表'!$B$8:$M$217,12,FALSE)</f>
      </c>
      <c r="N129" s="35">
        <f>VLOOKUP(B129,'①労働時間入力表'!$B$8:$O$217,14,FALSE)</f>
      </c>
      <c r="O129" s="158"/>
      <c r="P129" s="158"/>
      <c r="Q129" s="159"/>
      <c r="R129" s="160"/>
    </row>
    <row r="130" spans="1:18" ht="21.75" customHeight="1">
      <c r="A130" s="12"/>
      <c r="B130" s="52">
        <f t="shared" si="9"/>
        <v>40806</v>
      </c>
      <c r="C130" s="13" t="s">
        <v>6</v>
      </c>
      <c r="D130" s="53">
        <f t="shared" si="10"/>
        <v>40806</v>
      </c>
      <c r="E130" s="14" t="s">
        <v>7</v>
      </c>
      <c r="F130" s="71">
        <f t="shared" si="11"/>
        <v>40806</v>
      </c>
      <c r="G130" s="15" t="s">
        <v>8</v>
      </c>
      <c r="H130" s="16"/>
      <c r="I130" s="17">
        <f>VLOOKUP(B130,'①労働時間入力表'!$B$8:$I$217,8,FALSE)</f>
        <v>0</v>
      </c>
      <c r="J130" s="13" t="s">
        <v>9</v>
      </c>
      <c r="K130" s="18">
        <f>VLOOKUP(B130,'①労働時間入力表'!$B$8:$K$217,10,FALSE)</f>
        <v>0</v>
      </c>
      <c r="L130" s="15"/>
      <c r="M130" s="36">
        <f>VLOOKUP(B130,'①労働時間入力表'!$B$8:$M$217,12,FALSE)</f>
      </c>
      <c r="N130" s="36">
        <f>VLOOKUP(B130,'①労働時間入力表'!$B$8:$O$217,14,FALSE)</f>
      </c>
      <c r="O130" s="19" t="s">
        <v>12</v>
      </c>
      <c r="P130" s="161" t="s">
        <v>13</v>
      </c>
      <c r="Q130" s="162"/>
      <c r="R130" s="163"/>
    </row>
    <row r="131" spans="1:18" ht="21.75" customHeight="1">
      <c r="A131" s="20"/>
      <c r="B131" s="54">
        <f t="shared" si="9"/>
        <v>40805</v>
      </c>
      <c r="C131" s="21" t="s">
        <v>6</v>
      </c>
      <c r="D131" s="55">
        <f t="shared" si="10"/>
        <v>40805</v>
      </c>
      <c r="E131" s="22" t="s">
        <v>7</v>
      </c>
      <c r="F131" s="72">
        <f t="shared" si="11"/>
        <v>40805</v>
      </c>
      <c r="G131" s="23" t="s">
        <v>8</v>
      </c>
      <c r="H131" s="24"/>
      <c r="I131" s="26">
        <f>VLOOKUP(B131,'①労働時間入力表'!$B$8:$I$217,8,FALSE)</f>
        <v>0</v>
      </c>
      <c r="J131" s="21" t="s">
        <v>9</v>
      </c>
      <c r="K131" s="27">
        <f>VLOOKUP(B131,'①労働時間入力表'!$B$8:$K$217,10,FALSE)</f>
        <v>0</v>
      </c>
      <c r="L131" s="23"/>
      <c r="M131" s="25">
        <f>VLOOKUP(B131,'①労働時間入力表'!$B$8:$M$217,12,FALSE)</f>
      </c>
      <c r="N131" s="25">
        <f>VLOOKUP(B131,'①労働時間入力表'!$B$8:$O$217,14,FALSE)</f>
      </c>
      <c r="O131" s="153">
        <f>SUMIF(N130:N136,"&gt;0:00")</f>
        <v>0</v>
      </c>
      <c r="P131" s="155" t="str">
        <f>IF(O131-"40:00"&gt;0,O131-"40:00","0:00")</f>
        <v>0:00</v>
      </c>
      <c r="Q131" s="156"/>
      <c r="R131" s="157"/>
    </row>
    <row r="132" spans="1:18" ht="21.75" customHeight="1">
      <c r="A132" s="20"/>
      <c r="B132" s="54">
        <f t="shared" si="9"/>
        <v>40804</v>
      </c>
      <c r="C132" s="21" t="s">
        <v>6</v>
      </c>
      <c r="D132" s="55">
        <f t="shared" si="10"/>
        <v>40804</v>
      </c>
      <c r="E132" s="22" t="s">
        <v>7</v>
      </c>
      <c r="F132" s="72">
        <f t="shared" si="11"/>
        <v>40804</v>
      </c>
      <c r="G132" s="23" t="s">
        <v>8</v>
      </c>
      <c r="H132" s="24"/>
      <c r="I132" s="26">
        <f>VLOOKUP(B132,'①労働時間入力表'!$B$8:$I$217,8,FALSE)</f>
        <v>0</v>
      </c>
      <c r="J132" s="21" t="s">
        <v>9</v>
      </c>
      <c r="K132" s="27">
        <f>VLOOKUP(B132,'①労働時間入力表'!$B$8:$K$217,10,FALSE)</f>
        <v>0</v>
      </c>
      <c r="L132" s="23"/>
      <c r="M132" s="25">
        <f>VLOOKUP(B132,'①労働時間入力表'!$B$8:$M$217,12,FALSE)</f>
      </c>
      <c r="N132" s="25">
        <f>VLOOKUP(B132,'①労働時間入力表'!$B$8:$O$217,14,FALSE)</f>
      </c>
      <c r="O132" s="153"/>
      <c r="P132" s="155"/>
      <c r="Q132" s="156"/>
      <c r="R132" s="157"/>
    </row>
    <row r="133" spans="1:18" ht="21.75" customHeight="1">
      <c r="A133" s="20"/>
      <c r="B133" s="54">
        <f t="shared" si="9"/>
        <v>40803</v>
      </c>
      <c r="C133" s="21" t="s">
        <v>6</v>
      </c>
      <c r="D133" s="55">
        <f t="shared" si="10"/>
        <v>40803</v>
      </c>
      <c r="E133" s="22" t="s">
        <v>7</v>
      </c>
      <c r="F133" s="72">
        <f t="shared" si="11"/>
        <v>40803</v>
      </c>
      <c r="G133" s="23" t="s">
        <v>8</v>
      </c>
      <c r="H133" s="24"/>
      <c r="I133" s="26">
        <f>VLOOKUP(B133,'①労働時間入力表'!$B$8:$I$217,8,FALSE)</f>
        <v>0</v>
      </c>
      <c r="J133" s="21" t="s">
        <v>9</v>
      </c>
      <c r="K133" s="27">
        <f>VLOOKUP(B133,'①労働時間入力表'!$B$8:$K$217,10,FALSE)</f>
        <v>0</v>
      </c>
      <c r="L133" s="23"/>
      <c r="M133" s="25">
        <f>VLOOKUP(B133,'①労働時間入力表'!$B$8:$M$217,12,FALSE)</f>
      </c>
      <c r="N133" s="25">
        <f>VLOOKUP(B133,'①労働時間入力表'!$B$8:$O$217,14,FALSE)</f>
      </c>
      <c r="O133" s="153"/>
      <c r="P133" s="155"/>
      <c r="Q133" s="156"/>
      <c r="R133" s="157"/>
    </row>
    <row r="134" spans="1:18" ht="21.75" customHeight="1">
      <c r="A134" s="20"/>
      <c r="B134" s="54">
        <f t="shared" si="9"/>
        <v>40802</v>
      </c>
      <c r="C134" s="21" t="s">
        <v>6</v>
      </c>
      <c r="D134" s="55">
        <f t="shared" si="10"/>
        <v>40802</v>
      </c>
      <c r="E134" s="22" t="s">
        <v>7</v>
      </c>
      <c r="F134" s="72">
        <f t="shared" si="11"/>
        <v>40802</v>
      </c>
      <c r="G134" s="23" t="s">
        <v>8</v>
      </c>
      <c r="H134" s="24"/>
      <c r="I134" s="26">
        <f>VLOOKUP(B134,'①労働時間入力表'!$B$8:$I$217,8,FALSE)</f>
        <v>0</v>
      </c>
      <c r="J134" s="21" t="s">
        <v>9</v>
      </c>
      <c r="K134" s="27">
        <f>VLOOKUP(B134,'①労働時間入力表'!$B$8:$K$217,10,FALSE)</f>
        <v>0</v>
      </c>
      <c r="L134" s="23"/>
      <c r="M134" s="25">
        <f>VLOOKUP(B134,'①労働時間入力表'!$B$8:$M$217,12,FALSE)</f>
      </c>
      <c r="N134" s="25">
        <f>VLOOKUP(B134,'①労働時間入力表'!$B$8:$O$217,14,FALSE)</f>
      </c>
      <c r="O134" s="153"/>
      <c r="P134" s="155"/>
      <c r="Q134" s="156"/>
      <c r="R134" s="157"/>
    </row>
    <row r="135" spans="1:18" ht="21.75" customHeight="1">
      <c r="A135" s="20"/>
      <c r="B135" s="54">
        <f t="shared" si="9"/>
        <v>40801</v>
      </c>
      <c r="C135" s="21" t="s">
        <v>6</v>
      </c>
      <c r="D135" s="55">
        <f t="shared" si="10"/>
        <v>40801</v>
      </c>
      <c r="E135" s="22" t="s">
        <v>7</v>
      </c>
      <c r="F135" s="72">
        <f t="shared" si="11"/>
        <v>40801</v>
      </c>
      <c r="G135" s="23" t="s">
        <v>8</v>
      </c>
      <c r="H135" s="24"/>
      <c r="I135" s="26">
        <f>VLOOKUP(B135,'①労働時間入力表'!$B$8:$I$217,8,FALSE)</f>
        <v>0</v>
      </c>
      <c r="J135" s="21" t="s">
        <v>9</v>
      </c>
      <c r="K135" s="27">
        <f>VLOOKUP(B135,'①労働時間入力表'!$B$8:$K$217,10,FALSE)</f>
        <v>0</v>
      </c>
      <c r="L135" s="23"/>
      <c r="M135" s="25">
        <f>VLOOKUP(B135,'①労働時間入力表'!$B$8:$M$217,12,FALSE)</f>
      </c>
      <c r="N135" s="25">
        <f>VLOOKUP(B135,'①労働時間入力表'!$B$8:$O$217,14,FALSE)</f>
      </c>
      <c r="O135" s="153"/>
      <c r="P135" s="155"/>
      <c r="Q135" s="156"/>
      <c r="R135" s="157"/>
    </row>
    <row r="136" spans="1:18" ht="21.75" customHeight="1" thickBot="1">
      <c r="A136" s="28"/>
      <c r="B136" s="78">
        <f t="shared" si="9"/>
        <v>40800</v>
      </c>
      <c r="C136" s="29" t="s">
        <v>6</v>
      </c>
      <c r="D136" s="79">
        <f t="shared" si="10"/>
        <v>40800</v>
      </c>
      <c r="E136" s="30" t="s">
        <v>7</v>
      </c>
      <c r="F136" s="80">
        <f t="shared" si="11"/>
        <v>40800</v>
      </c>
      <c r="G136" s="31" t="s">
        <v>8</v>
      </c>
      <c r="H136" s="32"/>
      <c r="I136" s="33">
        <f>VLOOKUP(B136,'①労働時間入力表'!$B$8:$I$217,8,FALSE)</f>
        <v>0</v>
      </c>
      <c r="J136" s="37" t="s">
        <v>14</v>
      </c>
      <c r="K136" s="34">
        <f>VLOOKUP(B136,'①労働時間入力表'!$B$8:$K$217,10,FALSE)</f>
        <v>0</v>
      </c>
      <c r="L136" s="31"/>
      <c r="M136" s="35">
        <f>VLOOKUP(B136,'①労働時間入力表'!$B$8:$M$217,12,FALSE)</f>
      </c>
      <c r="N136" s="35">
        <f>VLOOKUP(B136,'①労働時間入力表'!$B$8:$O$217,14,FALSE)</f>
      </c>
      <c r="O136" s="154"/>
      <c r="P136" s="158"/>
      <c r="Q136" s="159"/>
      <c r="R136" s="160"/>
    </row>
    <row r="137" spans="1:18" ht="21.75" customHeight="1">
      <c r="A137" s="12"/>
      <c r="B137" s="52">
        <f t="shared" si="9"/>
        <v>40799</v>
      </c>
      <c r="C137" s="13" t="s">
        <v>6</v>
      </c>
      <c r="D137" s="53">
        <f t="shared" si="10"/>
        <v>40799</v>
      </c>
      <c r="E137" s="14" t="s">
        <v>7</v>
      </c>
      <c r="F137" s="71">
        <f t="shared" si="11"/>
        <v>40799</v>
      </c>
      <c r="G137" s="15" t="s">
        <v>8</v>
      </c>
      <c r="H137" s="16"/>
      <c r="I137" s="17">
        <f>VLOOKUP(B137,'①労働時間入力表'!$B$8:$I$217,8,FALSE)</f>
        <v>0</v>
      </c>
      <c r="J137" s="13" t="s">
        <v>9</v>
      </c>
      <c r="K137" s="18">
        <f>VLOOKUP(B137,'①労働時間入力表'!$B$8:$K$217,10,FALSE)</f>
        <v>0</v>
      </c>
      <c r="L137" s="15"/>
      <c r="M137" s="36">
        <f>VLOOKUP(B137,'①労働時間入力表'!$B$8:$M$217,12,FALSE)</f>
      </c>
      <c r="N137" s="36">
        <f>VLOOKUP(B137,'①労働時間入力表'!$B$8:$O$217,14,FALSE)</f>
      </c>
      <c r="O137" s="19" t="s">
        <v>15</v>
      </c>
      <c r="P137" s="161" t="s">
        <v>16</v>
      </c>
      <c r="Q137" s="162"/>
      <c r="R137" s="163"/>
    </row>
    <row r="138" spans="1:18" ht="21.75" customHeight="1">
      <c r="A138" s="20"/>
      <c r="B138" s="54">
        <f t="shared" si="9"/>
        <v>40798</v>
      </c>
      <c r="C138" s="21" t="s">
        <v>6</v>
      </c>
      <c r="D138" s="55">
        <f t="shared" si="10"/>
        <v>40798</v>
      </c>
      <c r="E138" s="22" t="s">
        <v>7</v>
      </c>
      <c r="F138" s="72">
        <f t="shared" si="11"/>
        <v>40798</v>
      </c>
      <c r="G138" s="23" t="s">
        <v>8</v>
      </c>
      <c r="H138" s="24"/>
      <c r="I138" s="26">
        <f>VLOOKUP(B138,'①労働時間入力表'!$B$8:$I$217,8,FALSE)</f>
        <v>0</v>
      </c>
      <c r="J138" s="21" t="s">
        <v>9</v>
      </c>
      <c r="K138" s="27">
        <f>VLOOKUP(B138,'①労働時間入力表'!$B$8:$K$217,10,FALSE)</f>
        <v>0</v>
      </c>
      <c r="L138" s="23"/>
      <c r="M138" s="25">
        <f>VLOOKUP(B138,'①労働時間入力表'!$B$8:$M$217,12,FALSE)</f>
      </c>
      <c r="N138" s="25">
        <f>VLOOKUP(B138,'①労働時間入力表'!$B$8:$O$217,14,FALSE)</f>
      </c>
      <c r="O138" s="153">
        <f>SUMIF(N137:N143,"&gt;0:00")</f>
        <v>0</v>
      </c>
      <c r="P138" s="155" t="str">
        <f>IF(O138-"40:00"&gt;0,O138-"40:00","0:00")</f>
        <v>0:00</v>
      </c>
      <c r="Q138" s="156"/>
      <c r="R138" s="157"/>
    </row>
    <row r="139" spans="1:42" ht="21.75" customHeight="1">
      <c r="A139" s="20"/>
      <c r="B139" s="54">
        <f t="shared" si="9"/>
        <v>40797</v>
      </c>
      <c r="C139" s="21" t="s">
        <v>6</v>
      </c>
      <c r="D139" s="55">
        <f t="shared" si="10"/>
        <v>40797</v>
      </c>
      <c r="E139" s="22" t="s">
        <v>7</v>
      </c>
      <c r="F139" s="72">
        <f t="shared" si="11"/>
        <v>40797</v>
      </c>
      <c r="G139" s="23" t="s">
        <v>8</v>
      </c>
      <c r="H139" s="24"/>
      <c r="I139" s="26">
        <f>VLOOKUP(B139,'①労働時間入力表'!$B$8:$I$217,8,FALSE)</f>
        <v>0</v>
      </c>
      <c r="J139" s="21" t="s">
        <v>9</v>
      </c>
      <c r="K139" s="27">
        <f>VLOOKUP(B139,'①労働時間入力表'!$B$8:$K$217,10,FALSE)</f>
        <v>0</v>
      </c>
      <c r="L139" s="23"/>
      <c r="M139" s="25">
        <f>VLOOKUP(B139,'①労働時間入力表'!$B$8:$M$217,12,FALSE)</f>
      </c>
      <c r="N139" s="25">
        <f>VLOOKUP(B139,'①労働時間入力表'!$B$8:$O$217,14,FALSE)</f>
      </c>
      <c r="O139" s="153"/>
      <c r="P139" s="155"/>
      <c r="Q139" s="156"/>
      <c r="R139" s="157"/>
      <c r="AP139" s="3" t="s">
        <v>0</v>
      </c>
    </row>
    <row r="140" spans="1:18" ht="21.75" customHeight="1">
      <c r="A140" s="20"/>
      <c r="B140" s="54">
        <f t="shared" si="9"/>
        <v>40796</v>
      </c>
      <c r="C140" s="21" t="s">
        <v>6</v>
      </c>
      <c r="D140" s="55">
        <f t="shared" si="10"/>
        <v>40796</v>
      </c>
      <c r="E140" s="22" t="s">
        <v>7</v>
      </c>
      <c r="F140" s="72">
        <f t="shared" si="11"/>
        <v>40796</v>
      </c>
      <c r="G140" s="23" t="s">
        <v>8</v>
      </c>
      <c r="H140" s="24"/>
      <c r="I140" s="26">
        <f>VLOOKUP(B140,'①労働時間入力表'!$B$8:$I$217,8,FALSE)</f>
        <v>0</v>
      </c>
      <c r="J140" s="21" t="s">
        <v>9</v>
      </c>
      <c r="K140" s="27">
        <f>VLOOKUP(B140,'①労働時間入力表'!$B$8:$K$217,10,FALSE)</f>
        <v>0</v>
      </c>
      <c r="L140" s="23"/>
      <c r="M140" s="25">
        <f>VLOOKUP(B140,'①労働時間入力表'!$B$8:$M$217,12,FALSE)</f>
      </c>
      <c r="N140" s="25">
        <f>VLOOKUP(B140,'①労働時間入力表'!$B$8:$O$217,14,FALSE)</f>
      </c>
      <c r="O140" s="153"/>
      <c r="P140" s="155"/>
      <c r="Q140" s="156"/>
      <c r="R140" s="157"/>
    </row>
    <row r="141" spans="1:18" ht="21.75" customHeight="1">
      <c r="A141" s="20"/>
      <c r="B141" s="54">
        <f t="shared" si="9"/>
        <v>40795</v>
      </c>
      <c r="C141" s="21" t="s">
        <v>6</v>
      </c>
      <c r="D141" s="55">
        <f t="shared" si="10"/>
        <v>40795</v>
      </c>
      <c r="E141" s="22" t="s">
        <v>7</v>
      </c>
      <c r="F141" s="72">
        <f t="shared" si="11"/>
        <v>40795</v>
      </c>
      <c r="G141" s="23" t="s">
        <v>8</v>
      </c>
      <c r="H141" s="24"/>
      <c r="I141" s="26">
        <f>VLOOKUP(B141,'①労働時間入力表'!$B$8:$I$217,8,FALSE)</f>
        <v>0</v>
      </c>
      <c r="J141" s="21" t="s">
        <v>9</v>
      </c>
      <c r="K141" s="27">
        <f>VLOOKUP(B141,'①労働時間入力表'!$B$8:$K$217,10,FALSE)</f>
        <v>0</v>
      </c>
      <c r="L141" s="23"/>
      <c r="M141" s="25">
        <f>VLOOKUP(B141,'①労働時間入力表'!$B$8:$M$217,12,FALSE)</f>
      </c>
      <c r="N141" s="25">
        <f>VLOOKUP(B141,'①労働時間入力表'!$B$8:$O$217,14,FALSE)</f>
      </c>
      <c r="O141" s="153"/>
      <c r="P141" s="155"/>
      <c r="Q141" s="156"/>
      <c r="R141" s="157"/>
    </row>
    <row r="142" spans="1:18" ht="21.75" customHeight="1">
      <c r="A142" s="20"/>
      <c r="B142" s="54">
        <f t="shared" si="9"/>
        <v>40794</v>
      </c>
      <c r="C142" s="21" t="s">
        <v>6</v>
      </c>
      <c r="D142" s="55">
        <f t="shared" si="10"/>
        <v>40794</v>
      </c>
      <c r="E142" s="22" t="s">
        <v>7</v>
      </c>
      <c r="F142" s="72">
        <f t="shared" si="11"/>
        <v>40794</v>
      </c>
      <c r="G142" s="23" t="s">
        <v>8</v>
      </c>
      <c r="H142" s="24"/>
      <c r="I142" s="26">
        <f>VLOOKUP(B142,'①労働時間入力表'!$B$8:$I$217,8,FALSE)</f>
        <v>0</v>
      </c>
      <c r="J142" s="21" t="s">
        <v>9</v>
      </c>
      <c r="K142" s="27">
        <f>VLOOKUP(B142,'①労働時間入力表'!$B$8:$K$217,10,FALSE)</f>
        <v>0</v>
      </c>
      <c r="L142" s="23"/>
      <c r="M142" s="25">
        <f>VLOOKUP(B142,'①労働時間入力表'!$B$8:$M$217,12,FALSE)</f>
      </c>
      <c r="N142" s="25">
        <f>VLOOKUP(B142,'①労働時間入力表'!$B$8:$O$217,14,FALSE)</f>
      </c>
      <c r="O142" s="153"/>
      <c r="P142" s="155"/>
      <c r="Q142" s="156"/>
      <c r="R142" s="157"/>
    </row>
    <row r="143" spans="1:18" ht="21.75" customHeight="1" thickBot="1">
      <c r="A143" s="28"/>
      <c r="B143" s="78">
        <f t="shared" si="9"/>
        <v>40793</v>
      </c>
      <c r="C143" s="29" t="s">
        <v>6</v>
      </c>
      <c r="D143" s="79">
        <f t="shared" si="10"/>
        <v>40793</v>
      </c>
      <c r="E143" s="30" t="s">
        <v>7</v>
      </c>
      <c r="F143" s="80">
        <f t="shared" si="11"/>
        <v>40793</v>
      </c>
      <c r="G143" s="31" t="s">
        <v>8</v>
      </c>
      <c r="H143" s="32"/>
      <c r="I143" s="33">
        <f>VLOOKUP(B143,'①労働時間入力表'!$B$8:$I$217,8,FALSE)</f>
        <v>0</v>
      </c>
      <c r="J143" s="29" t="s">
        <v>9</v>
      </c>
      <c r="K143" s="34">
        <f>VLOOKUP(B143,'①労働時間入力表'!$B$8:$K$217,10,FALSE)</f>
        <v>0</v>
      </c>
      <c r="L143" s="31"/>
      <c r="M143" s="35">
        <f>VLOOKUP(B143,'①労働時間入力表'!$B$8:$M$217,12,FALSE)</f>
      </c>
      <c r="N143" s="35">
        <f>VLOOKUP(B143,'①労働時間入力表'!$B$8:$O$217,14,FALSE)</f>
      </c>
      <c r="O143" s="154"/>
      <c r="P143" s="158"/>
      <c r="Q143" s="159"/>
      <c r="R143" s="160"/>
    </row>
    <row r="144" spans="1:18" ht="21.75" customHeight="1">
      <c r="A144" s="12"/>
      <c r="B144" s="52">
        <f t="shared" si="9"/>
        <v>40792</v>
      </c>
      <c r="C144" s="13" t="s">
        <v>6</v>
      </c>
      <c r="D144" s="53">
        <f t="shared" si="10"/>
        <v>40792</v>
      </c>
      <c r="E144" s="14" t="s">
        <v>7</v>
      </c>
      <c r="F144" s="71">
        <f t="shared" si="11"/>
        <v>40792</v>
      </c>
      <c r="G144" s="15" t="s">
        <v>8</v>
      </c>
      <c r="H144" s="16"/>
      <c r="I144" s="17">
        <f>VLOOKUP(B144,'①労働時間入力表'!$B$8:$I$217,8,FALSE)</f>
        <v>0</v>
      </c>
      <c r="J144" s="13" t="s">
        <v>9</v>
      </c>
      <c r="K144" s="18">
        <f>VLOOKUP(B144,'①労働時間入力表'!$B$8:$K$217,10,FALSE)</f>
        <v>0</v>
      </c>
      <c r="L144" s="15"/>
      <c r="M144" s="36">
        <f>VLOOKUP(B144,'①労働時間入力表'!$B$8:$M$217,12,FALSE)</f>
      </c>
      <c r="N144" s="36">
        <f>VLOOKUP(B144,'①労働時間入力表'!$B$8:$O$217,14,FALSE)</f>
      </c>
      <c r="O144" s="19" t="s">
        <v>17</v>
      </c>
      <c r="P144" s="161" t="s">
        <v>18</v>
      </c>
      <c r="Q144" s="162"/>
      <c r="R144" s="163"/>
    </row>
    <row r="145" spans="1:18" ht="21.75" customHeight="1">
      <c r="A145" s="20"/>
      <c r="B145" s="54">
        <f t="shared" si="9"/>
        <v>40791</v>
      </c>
      <c r="C145" s="21" t="s">
        <v>6</v>
      </c>
      <c r="D145" s="55">
        <f t="shared" si="10"/>
        <v>40791</v>
      </c>
      <c r="E145" s="22" t="s">
        <v>7</v>
      </c>
      <c r="F145" s="72">
        <f t="shared" si="11"/>
        <v>40791</v>
      </c>
      <c r="G145" s="23" t="s">
        <v>8</v>
      </c>
      <c r="H145" s="24"/>
      <c r="I145" s="26">
        <f>VLOOKUP(B145,'①労働時間入力表'!$B$8:$I$217,8,FALSE)</f>
        <v>0</v>
      </c>
      <c r="J145" s="21" t="s">
        <v>9</v>
      </c>
      <c r="K145" s="27">
        <f>VLOOKUP(B145,'①労働時間入力表'!$B$8:$K$217,10,FALSE)</f>
        <v>0</v>
      </c>
      <c r="L145" s="23"/>
      <c r="M145" s="25">
        <f>VLOOKUP(B145,'①労働時間入力表'!$B$8:$M$217,12,FALSE)</f>
      </c>
      <c r="N145" s="25">
        <f>VLOOKUP(B145,'①労働時間入力表'!$B$8:$O$217,14,FALSE)</f>
      </c>
      <c r="O145" s="153">
        <f>SUMIF(N144:N150,"&gt;0:00")</f>
        <v>0</v>
      </c>
      <c r="P145" s="155" t="str">
        <f>IF(O145-"40:00"&gt;0,O145-"40:00","0:00")</f>
        <v>0:00</v>
      </c>
      <c r="Q145" s="156"/>
      <c r="R145" s="157"/>
    </row>
    <row r="146" spans="1:18" ht="21.75" customHeight="1">
      <c r="A146" s="20"/>
      <c r="B146" s="54">
        <f t="shared" si="9"/>
        <v>40790</v>
      </c>
      <c r="C146" s="21" t="s">
        <v>6</v>
      </c>
      <c r="D146" s="55">
        <f t="shared" si="10"/>
        <v>40790</v>
      </c>
      <c r="E146" s="22" t="s">
        <v>7</v>
      </c>
      <c r="F146" s="72">
        <f t="shared" si="11"/>
        <v>40790</v>
      </c>
      <c r="G146" s="23" t="s">
        <v>8</v>
      </c>
      <c r="H146" s="24"/>
      <c r="I146" s="26">
        <f>VLOOKUP(B146,'①労働時間入力表'!$B$8:$I$217,8,FALSE)</f>
        <v>0</v>
      </c>
      <c r="J146" s="21" t="s">
        <v>9</v>
      </c>
      <c r="K146" s="27">
        <f>VLOOKUP(B146,'①労働時間入力表'!$B$8:$K$217,10,FALSE)</f>
        <v>0</v>
      </c>
      <c r="L146" s="23"/>
      <c r="M146" s="25">
        <f>VLOOKUP(B146,'①労働時間入力表'!$B$8:$M$217,12,FALSE)</f>
      </c>
      <c r="N146" s="25">
        <f>VLOOKUP(B146,'①労働時間入力表'!$B$8:$O$217,14,FALSE)</f>
      </c>
      <c r="O146" s="153"/>
      <c r="P146" s="155"/>
      <c r="Q146" s="156"/>
      <c r="R146" s="157"/>
    </row>
    <row r="147" spans="1:18" ht="21.75" customHeight="1">
      <c r="A147" s="20"/>
      <c r="B147" s="54">
        <f t="shared" si="9"/>
        <v>40789</v>
      </c>
      <c r="C147" s="21" t="s">
        <v>6</v>
      </c>
      <c r="D147" s="55">
        <f t="shared" si="10"/>
        <v>40789</v>
      </c>
      <c r="E147" s="22" t="s">
        <v>7</v>
      </c>
      <c r="F147" s="72">
        <f t="shared" si="11"/>
        <v>40789</v>
      </c>
      <c r="G147" s="23" t="s">
        <v>8</v>
      </c>
      <c r="H147" s="24"/>
      <c r="I147" s="26">
        <f>VLOOKUP(B147,'①労働時間入力表'!$B$8:$I$217,8,FALSE)</f>
        <v>0</v>
      </c>
      <c r="J147" s="21" t="s">
        <v>9</v>
      </c>
      <c r="K147" s="27">
        <f>VLOOKUP(B147,'①労働時間入力表'!$B$8:$K$217,10,FALSE)</f>
        <v>0</v>
      </c>
      <c r="L147" s="23"/>
      <c r="M147" s="25">
        <f>VLOOKUP(B147,'①労働時間入力表'!$B$8:$M$217,12,FALSE)</f>
      </c>
      <c r="N147" s="25">
        <f>VLOOKUP(B147,'①労働時間入力表'!$B$8:$O$217,14,FALSE)</f>
      </c>
      <c r="O147" s="153"/>
      <c r="P147" s="155"/>
      <c r="Q147" s="156"/>
      <c r="R147" s="157"/>
    </row>
    <row r="148" spans="1:18" ht="21.75" customHeight="1">
      <c r="A148" s="20"/>
      <c r="B148" s="54">
        <f t="shared" si="9"/>
        <v>40788</v>
      </c>
      <c r="C148" s="21" t="s">
        <v>6</v>
      </c>
      <c r="D148" s="55">
        <f t="shared" si="10"/>
        <v>40788</v>
      </c>
      <c r="E148" s="22" t="s">
        <v>7</v>
      </c>
      <c r="F148" s="72">
        <f t="shared" si="11"/>
        <v>40788</v>
      </c>
      <c r="G148" s="23" t="s">
        <v>8</v>
      </c>
      <c r="H148" s="24"/>
      <c r="I148" s="26">
        <f>VLOOKUP(B148,'①労働時間入力表'!$B$8:$I$217,8,FALSE)</f>
        <v>0</v>
      </c>
      <c r="J148" s="21" t="s">
        <v>9</v>
      </c>
      <c r="K148" s="27">
        <f>VLOOKUP(B148,'①労働時間入力表'!$B$8:$K$217,10,FALSE)</f>
        <v>0</v>
      </c>
      <c r="L148" s="23"/>
      <c r="M148" s="25">
        <f>VLOOKUP(B148,'①労働時間入力表'!$B$8:$M$217,12,FALSE)</f>
      </c>
      <c r="N148" s="25">
        <f>VLOOKUP(B148,'①労働時間入力表'!$B$8:$O$217,14,FALSE)</f>
      </c>
      <c r="O148" s="153"/>
      <c r="P148" s="155"/>
      <c r="Q148" s="156"/>
      <c r="R148" s="157"/>
    </row>
    <row r="149" spans="1:18" ht="21.75" customHeight="1">
      <c r="A149" s="20"/>
      <c r="B149" s="54">
        <f t="shared" si="9"/>
        <v>40787</v>
      </c>
      <c r="C149" s="21" t="s">
        <v>6</v>
      </c>
      <c r="D149" s="55">
        <f t="shared" si="10"/>
        <v>40787</v>
      </c>
      <c r="E149" s="22" t="s">
        <v>7</v>
      </c>
      <c r="F149" s="72">
        <f t="shared" si="11"/>
        <v>40787</v>
      </c>
      <c r="G149" s="23" t="s">
        <v>8</v>
      </c>
      <c r="H149" s="24"/>
      <c r="I149" s="26">
        <f>VLOOKUP(B149,'①労働時間入力表'!$B$8:$I$217,8,FALSE)</f>
        <v>0</v>
      </c>
      <c r="J149" s="21" t="s">
        <v>9</v>
      </c>
      <c r="K149" s="27">
        <f>VLOOKUP(B149,'①労働時間入力表'!$B$8:$K$217,10,FALSE)</f>
        <v>0</v>
      </c>
      <c r="L149" s="23"/>
      <c r="M149" s="25">
        <f>VLOOKUP(B149,'①労働時間入力表'!$B$8:$M$217,12,FALSE)</f>
      </c>
      <c r="N149" s="25">
        <f>VLOOKUP(B149,'①労働時間入力表'!$B$8:$O$217,14,FALSE)</f>
      </c>
      <c r="O149" s="153"/>
      <c r="P149" s="155"/>
      <c r="Q149" s="156"/>
      <c r="R149" s="157"/>
    </row>
    <row r="150" spans="1:18" ht="21.75" customHeight="1" thickBot="1">
      <c r="A150" s="28"/>
      <c r="B150" s="78">
        <f t="shared" si="9"/>
        <v>40786</v>
      </c>
      <c r="C150" s="29" t="s">
        <v>6</v>
      </c>
      <c r="D150" s="79">
        <f t="shared" si="10"/>
        <v>40786</v>
      </c>
      <c r="E150" s="30" t="s">
        <v>7</v>
      </c>
      <c r="F150" s="80">
        <f t="shared" si="11"/>
        <v>40786</v>
      </c>
      <c r="G150" s="31" t="s">
        <v>8</v>
      </c>
      <c r="H150" s="32"/>
      <c r="I150" s="33">
        <f>VLOOKUP(B150,'①労働時間入力表'!$B$8:$I$217,8,FALSE)</f>
        <v>0</v>
      </c>
      <c r="J150" s="29" t="s">
        <v>9</v>
      </c>
      <c r="K150" s="34">
        <f>VLOOKUP(B150,'①労働時間入力表'!$B$8:$K$217,10,FALSE)</f>
        <v>0</v>
      </c>
      <c r="L150" s="31"/>
      <c r="M150" s="35">
        <f>VLOOKUP(B150,'①労働時間入力表'!$B$8:$M$217,12,FALSE)</f>
      </c>
      <c r="N150" s="35">
        <f>VLOOKUP(B150,'①労働時間入力表'!$B$8:$O$217,14,FALSE)</f>
      </c>
      <c r="O150" s="154"/>
      <c r="P150" s="158"/>
      <c r="Q150" s="159"/>
      <c r="R150" s="160"/>
    </row>
    <row r="151" spans="1:18" ht="21.75" customHeight="1">
      <c r="A151" s="12"/>
      <c r="B151" s="52">
        <f t="shared" si="9"/>
        <v>40785</v>
      </c>
      <c r="C151" s="13" t="s">
        <v>6</v>
      </c>
      <c r="D151" s="53">
        <f t="shared" si="10"/>
        <v>40785</v>
      </c>
      <c r="E151" s="14" t="s">
        <v>7</v>
      </c>
      <c r="F151" s="71">
        <f t="shared" si="11"/>
        <v>40785</v>
      </c>
      <c r="G151" s="15" t="s">
        <v>8</v>
      </c>
      <c r="H151" s="16"/>
      <c r="I151" s="17">
        <f>VLOOKUP(B151,'①労働時間入力表'!$B$8:$I$217,8,FALSE)</f>
        <v>0</v>
      </c>
      <c r="J151" s="13" t="s">
        <v>9</v>
      </c>
      <c r="K151" s="18">
        <f>VLOOKUP(B151,'①労働時間入力表'!$B$8:$K$217,10,FALSE)</f>
        <v>0</v>
      </c>
      <c r="L151" s="15"/>
      <c r="M151" s="36">
        <f>VLOOKUP(B151,'①労働時間入力表'!$B$8:$M$217,12,FALSE)</f>
      </c>
      <c r="N151" s="36">
        <f>VLOOKUP(B151,'①労働時間入力表'!$B$8:$O$217,14,FALSE)</f>
      </c>
      <c r="O151" s="19" t="s">
        <v>19</v>
      </c>
      <c r="P151" s="38" t="s">
        <v>20</v>
      </c>
      <c r="Q151" s="39">
        <f>IF(COUNTBLANK(N161:N165)&gt;=2,16,IF(COUNTBLANK(N161:N165)=1,8,0))</f>
        <v>16</v>
      </c>
      <c r="R151" s="40" t="s">
        <v>21</v>
      </c>
    </row>
    <row r="152" spans="1:18" ht="27.75" customHeight="1" thickBot="1">
      <c r="A152" s="41"/>
      <c r="B152" s="78">
        <f t="shared" si="9"/>
        <v>40784</v>
      </c>
      <c r="C152" s="29" t="s">
        <v>6</v>
      </c>
      <c r="D152" s="79">
        <f t="shared" si="10"/>
        <v>40784</v>
      </c>
      <c r="E152" s="30" t="s">
        <v>7</v>
      </c>
      <c r="F152" s="80">
        <f t="shared" si="11"/>
        <v>40784</v>
      </c>
      <c r="G152" s="31" t="s">
        <v>8</v>
      </c>
      <c r="H152" s="32"/>
      <c r="I152" s="33">
        <f>VLOOKUP(B152,'①労働時間入力表'!$B$8:$I$217,8,FALSE)</f>
        <v>0</v>
      </c>
      <c r="J152" s="29" t="s">
        <v>9</v>
      </c>
      <c r="K152" s="34">
        <f>VLOOKUP(B152,'①労働時間入力表'!$B$8:$K$217,10,FALSE)</f>
        <v>0</v>
      </c>
      <c r="L152" s="31"/>
      <c r="M152" s="35">
        <f>VLOOKUP(B152,'①労働時間入力表'!$B$8:$M$217,12,FALSE)</f>
      </c>
      <c r="N152" s="35">
        <f>VLOOKUP(B152,'①労働時間入力表'!$B$8:$O$217,14,FALSE)</f>
      </c>
      <c r="O152" s="42">
        <f>SUMIF(N151:N152,"&gt;0:00")</f>
        <v>0</v>
      </c>
      <c r="P152" s="158" t="str">
        <f>IF(O152-TIME(Q151,0,0)&gt;0,O152-TIME(Q151,0,0),"0:00")</f>
        <v>0:00</v>
      </c>
      <c r="Q152" s="159">
        <f>IF(L150&lt;2,Q144-(L150*"8:00:0"),Q144-"16:00:0")</f>
        <v>0</v>
      </c>
      <c r="R152" s="160">
        <f>IF(M150&lt;2,R144-(M150*"8:00:0"),R144-"16:00:0")</f>
        <v>-0.6666666666666666</v>
      </c>
    </row>
    <row r="153" spans="1:18" ht="15" customHeight="1">
      <c r="A153" s="164" t="s">
        <v>22</v>
      </c>
      <c r="B153" s="165"/>
      <c r="C153" s="165"/>
      <c r="D153" s="165"/>
      <c r="E153" s="165"/>
      <c r="F153" s="165"/>
      <c r="G153" s="165"/>
      <c r="H153" s="165"/>
      <c r="I153" s="165"/>
      <c r="J153" s="165"/>
      <c r="K153" s="165"/>
      <c r="L153" s="165"/>
      <c r="M153" s="77"/>
      <c r="N153" s="167"/>
      <c r="O153" s="43" t="s">
        <v>23</v>
      </c>
      <c r="P153" s="169" t="s">
        <v>24</v>
      </c>
      <c r="Q153" s="170"/>
      <c r="R153" s="171"/>
    </row>
    <row r="154" spans="1:18" ht="20.25" customHeight="1">
      <c r="A154" s="164"/>
      <c r="B154" s="165"/>
      <c r="C154" s="165"/>
      <c r="D154" s="165"/>
      <c r="E154" s="165"/>
      <c r="F154" s="165"/>
      <c r="G154" s="165"/>
      <c r="H154" s="165"/>
      <c r="I154" s="165"/>
      <c r="J154" s="165"/>
      <c r="K154" s="165"/>
      <c r="L154" s="165"/>
      <c r="M154" s="44"/>
      <c r="N154" s="167"/>
      <c r="O154" s="44"/>
      <c r="P154" s="39"/>
      <c r="Q154" s="45"/>
      <c r="R154" s="46"/>
    </row>
    <row r="155" spans="1:18" ht="20.25" customHeight="1" thickBot="1">
      <c r="A155" s="166"/>
      <c r="B155" s="125"/>
      <c r="C155" s="125"/>
      <c r="D155" s="125"/>
      <c r="E155" s="125"/>
      <c r="F155" s="125"/>
      <c r="G155" s="125"/>
      <c r="H155" s="125"/>
      <c r="I155" s="125"/>
      <c r="J155" s="125"/>
      <c r="K155" s="125"/>
      <c r="L155" s="125"/>
      <c r="M155" s="47">
        <f>SUMIF(M123:M152,"&gt;0:00")</f>
        <v>0</v>
      </c>
      <c r="N155" s="168"/>
      <c r="O155" s="47">
        <f>O124+O131+O138+O145+O152</f>
        <v>0</v>
      </c>
      <c r="P155" s="172">
        <f>P124+P131+P138+P145+P152</f>
        <v>0</v>
      </c>
      <c r="Q155" s="173"/>
      <c r="R155" s="174"/>
    </row>
    <row r="156" spans="1:20" s="9" customFormat="1" ht="33" customHeight="1">
      <c r="A156" s="3"/>
      <c r="B156" s="3" t="s">
        <v>0</v>
      </c>
      <c r="C156" s="3"/>
      <c r="D156" s="3"/>
      <c r="E156" s="3"/>
      <c r="F156" s="3"/>
      <c r="G156" s="3"/>
      <c r="H156" s="3"/>
      <c r="I156" s="3"/>
      <c r="J156" s="3"/>
      <c r="K156" s="4"/>
      <c r="L156" s="3"/>
      <c r="M156" s="5"/>
      <c r="N156" s="5"/>
      <c r="O156" s="6"/>
      <c r="P156" s="7"/>
      <c r="Q156" s="7"/>
      <c r="R156" s="7"/>
      <c r="S156" s="8"/>
      <c r="T156" s="8"/>
    </row>
    <row r="157" spans="1:20" ht="21.75" customHeight="1">
      <c r="A157" s="74"/>
      <c r="B157" s="74"/>
      <c r="C157" s="74"/>
      <c r="D157" s="74"/>
      <c r="E157" s="74"/>
      <c r="F157" s="115" t="s">
        <v>47</v>
      </c>
      <c r="G157" s="115"/>
      <c r="H157" s="115"/>
      <c r="I157" s="115"/>
      <c r="J157" s="115"/>
      <c r="K157" s="115"/>
      <c r="L157" s="115"/>
      <c r="M157" s="76">
        <f>B161</f>
        <v>40783</v>
      </c>
      <c r="N157" s="69" t="s">
        <v>9</v>
      </c>
      <c r="O157" s="75">
        <f>B190</f>
        <v>40754</v>
      </c>
      <c r="P157" s="69" t="s">
        <v>49</v>
      </c>
      <c r="Q157" s="74"/>
      <c r="R157" s="74"/>
      <c r="S157" s="11"/>
      <c r="T157" s="11"/>
    </row>
    <row r="158" spans="13:18" ht="19.5" customHeight="1" thickBot="1">
      <c r="M158" s="3"/>
      <c r="N158" s="3"/>
      <c r="O158" s="175" t="s">
        <v>59</v>
      </c>
      <c r="P158" s="176"/>
      <c r="Q158" s="176"/>
      <c r="R158" s="10"/>
    </row>
    <row r="159" spans="1:18" ht="19.5" customHeight="1">
      <c r="A159" s="116"/>
      <c r="B159" s="117"/>
      <c r="C159" s="117"/>
      <c r="D159" s="117"/>
      <c r="E159" s="117"/>
      <c r="F159" s="117"/>
      <c r="G159" s="118"/>
      <c r="H159" s="122" t="s">
        <v>1</v>
      </c>
      <c r="I159" s="123"/>
      <c r="J159" s="123"/>
      <c r="K159" s="123"/>
      <c r="L159" s="123"/>
      <c r="M159" s="127" t="s">
        <v>2</v>
      </c>
      <c r="N159" s="127" t="s">
        <v>3</v>
      </c>
      <c r="O159" s="177" t="s">
        <v>4</v>
      </c>
      <c r="P159" s="181" t="s">
        <v>5</v>
      </c>
      <c r="Q159" s="162"/>
      <c r="R159" s="163"/>
    </row>
    <row r="160" spans="1:18" ht="21.75" customHeight="1" thickBot="1">
      <c r="A160" s="119"/>
      <c r="B160" s="120"/>
      <c r="C160" s="120"/>
      <c r="D160" s="120"/>
      <c r="E160" s="120"/>
      <c r="F160" s="120"/>
      <c r="G160" s="121"/>
      <c r="H160" s="124"/>
      <c r="I160" s="125"/>
      <c r="J160" s="125"/>
      <c r="K160" s="125"/>
      <c r="L160" s="126"/>
      <c r="M160" s="128"/>
      <c r="N160" s="128"/>
      <c r="O160" s="178"/>
      <c r="P160" s="182"/>
      <c r="Q160" s="183"/>
      <c r="R160" s="184"/>
    </row>
    <row r="161" spans="1:18" ht="21.75" customHeight="1">
      <c r="A161" s="12"/>
      <c r="B161" s="52">
        <f>B152-1</f>
        <v>40783</v>
      </c>
      <c r="C161" s="13" t="s">
        <v>6</v>
      </c>
      <c r="D161" s="53">
        <f>D152-1</f>
        <v>40783</v>
      </c>
      <c r="E161" s="14" t="s">
        <v>7</v>
      </c>
      <c r="F161" s="71">
        <f>F152-1</f>
        <v>40783</v>
      </c>
      <c r="G161" s="15" t="s">
        <v>8</v>
      </c>
      <c r="H161" s="16"/>
      <c r="I161" s="17">
        <f>VLOOKUP(B161,'①労働時間入力表'!$B$8:$I$217,8,FALSE)</f>
        <v>0</v>
      </c>
      <c r="J161" s="13" t="s">
        <v>9</v>
      </c>
      <c r="K161" s="18">
        <f>VLOOKUP(B161,'①労働時間入力表'!$B$8:$K$217,10,FALSE)</f>
        <v>0</v>
      </c>
      <c r="L161" s="15"/>
      <c r="M161" s="36">
        <f>VLOOKUP(B161,'①労働時間入力表'!$B$8:$M$217,12,FALSE)</f>
      </c>
      <c r="N161" s="36">
        <f>VLOOKUP(B161,'①労働時間入力表'!$B$8:$O$217,14,FALSE)</f>
      </c>
      <c r="O161" s="19" t="s">
        <v>10</v>
      </c>
      <c r="P161" s="161" t="s">
        <v>11</v>
      </c>
      <c r="Q161" s="162"/>
      <c r="R161" s="163"/>
    </row>
    <row r="162" spans="1:18" ht="21.75" customHeight="1">
      <c r="A162" s="20"/>
      <c r="B162" s="54">
        <f>B161-1</f>
        <v>40782</v>
      </c>
      <c r="C162" s="21" t="s">
        <v>6</v>
      </c>
      <c r="D162" s="55">
        <f>D161-1</f>
        <v>40782</v>
      </c>
      <c r="E162" s="22" t="s">
        <v>7</v>
      </c>
      <c r="F162" s="72">
        <f>F161-1</f>
        <v>40782</v>
      </c>
      <c r="G162" s="23" t="s">
        <v>8</v>
      </c>
      <c r="H162" s="24"/>
      <c r="I162" s="26">
        <f>VLOOKUP(B162,'①労働時間入力表'!$B$8:$I$217,8,FALSE)</f>
        <v>0</v>
      </c>
      <c r="J162" s="21" t="s">
        <v>9</v>
      </c>
      <c r="K162" s="27">
        <f>VLOOKUP(B162,'①労働時間入力表'!$B$8:$K$217,10,FALSE)</f>
        <v>0</v>
      </c>
      <c r="L162" s="23"/>
      <c r="M162" s="25">
        <f>VLOOKUP(B162,'①労働時間入力表'!$B$8:$M$217,12,FALSE)</f>
      </c>
      <c r="N162" s="25">
        <f>VLOOKUP(B162,'①労働時間入力表'!$B$8:$O$217,14,FALSE)</f>
      </c>
      <c r="O162" s="155">
        <f>SUMIF(N161:N167,"&gt;0:00")</f>
        <v>0</v>
      </c>
      <c r="P162" s="155" t="str">
        <f>IF(O162-"40:00"&gt;0,O162-"40:00","0:00")</f>
        <v>0:00</v>
      </c>
      <c r="Q162" s="156"/>
      <c r="R162" s="157"/>
    </row>
    <row r="163" spans="1:18" ht="21.75" customHeight="1">
      <c r="A163" s="20"/>
      <c r="B163" s="54">
        <f aca="true" t="shared" si="12" ref="B163:B190">B162-1</f>
        <v>40781</v>
      </c>
      <c r="C163" s="21" t="s">
        <v>6</v>
      </c>
      <c r="D163" s="55">
        <f aca="true" t="shared" si="13" ref="D163:D190">D162-1</f>
        <v>40781</v>
      </c>
      <c r="E163" s="22" t="s">
        <v>7</v>
      </c>
      <c r="F163" s="72">
        <f aca="true" t="shared" si="14" ref="F163:F190">F162-1</f>
        <v>40781</v>
      </c>
      <c r="G163" s="23" t="s">
        <v>8</v>
      </c>
      <c r="H163" s="24"/>
      <c r="I163" s="26">
        <f>VLOOKUP(B163,'①労働時間入力表'!$B$8:$I$217,8,FALSE)</f>
        <v>0</v>
      </c>
      <c r="J163" s="21" t="s">
        <v>9</v>
      </c>
      <c r="K163" s="27">
        <f>VLOOKUP(B163,'①労働時間入力表'!$B$8:$K$217,10,FALSE)</f>
        <v>0</v>
      </c>
      <c r="L163" s="23"/>
      <c r="M163" s="25">
        <f>VLOOKUP(B163,'①労働時間入力表'!$B$8:$M$217,12,FALSE)</f>
      </c>
      <c r="N163" s="25">
        <f>VLOOKUP(B163,'①労働時間入力表'!$B$8:$O$217,14,FALSE)</f>
      </c>
      <c r="O163" s="155"/>
      <c r="P163" s="155"/>
      <c r="Q163" s="156"/>
      <c r="R163" s="157"/>
    </row>
    <row r="164" spans="1:18" ht="21.75" customHeight="1">
      <c r="A164" s="20"/>
      <c r="B164" s="54">
        <f t="shared" si="12"/>
        <v>40780</v>
      </c>
      <c r="C164" s="21" t="s">
        <v>6</v>
      </c>
      <c r="D164" s="55">
        <f t="shared" si="13"/>
        <v>40780</v>
      </c>
      <c r="E164" s="22" t="s">
        <v>7</v>
      </c>
      <c r="F164" s="72">
        <f t="shared" si="14"/>
        <v>40780</v>
      </c>
      <c r="G164" s="23" t="s">
        <v>8</v>
      </c>
      <c r="H164" s="24"/>
      <c r="I164" s="26">
        <f>VLOOKUP(B164,'①労働時間入力表'!$B$8:$I$217,8,FALSE)</f>
        <v>0</v>
      </c>
      <c r="J164" s="21" t="s">
        <v>9</v>
      </c>
      <c r="K164" s="27">
        <f>VLOOKUP(B164,'①労働時間入力表'!$B$8:$K$217,10,FALSE)</f>
        <v>0</v>
      </c>
      <c r="L164" s="23"/>
      <c r="M164" s="25">
        <f>VLOOKUP(B164,'①労働時間入力表'!$B$8:$M$217,12,FALSE)</f>
      </c>
      <c r="N164" s="25">
        <f>VLOOKUP(B164,'①労働時間入力表'!$B$8:$O$217,14,FALSE)</f>
      </c>
      <c r="O164" s="155"/>
      <c r="P164" s="155"/>
      <c r="Q164" s="156"/>
      <c r="R164" s="157"/>
    </row>
    <row r="165" spans="1:18" ht="21.75" customHeight="1">
      <c r="A165" s="20"/>
      <c r="B165" s="54">
        <f t="shared" si="12"/>
        <v>40779</v>
      </c>
      <c r="C165" s="21" t="s">
        <v>6</v>
      </c>
      <c r="D165" s="55">
        <f t="shared" si="13"/>
        <v>40779</v>
      </c>
      <c r="E165" s="22" t="s">
        <v>7</v>
      </c>
      <c r="F165" s="72">
        <f t="shared" si="14"/>
        <v>40779</v>
      </c>
      <c r="G165" s="23" t="s">
        <v>8</v>
      </c>
      <c r="H165" s="24"/>
      <c r="I165" s="26">
        <f>VLOOKUP(B165,'①労働時間入力表'!$B$8:$I$217,8,FALSE)</f>
        <v>0</v>
      </c>
      <c r="J165" s="21" t="s">
        <v>9</v>
      </c>
      <c r="K165" s="27">
        <f>VLOOKUP(B165,'①労働時間入力表'!$B$8:$K$217,10,FALSE)</f>
        <v>0</v>
      </c>
      <c r="L165" s="23"/>
      <c r="M165" s="25">
        <f>VLOOKUP(B165,'①労働時間入力表'!$B$8:$M$217,12,FALSE)</f>
      </c>
      <c r="N165" s="25">
        <f>VLOOKUP(B165,'①労働時間入力表'!$B$8:$O$217,14,FALSE)</f>
      </c>
      <c r="O165" s="155"/>
      <c r="P165" s="155"/>
      <c r="Q165" s="156"/>
      <c r="R165" s="157"/>
    </row>
    <row r="166" spans="1:18" ht="21.75" customHeight="1">
      <c r="A166" s="20"/>
      <c r="B166" s="54">
        <f t="shared" si="12"/>
        <v>40778</v>
      </c>
      <c r="C166" s="21" t="s">
        <v>6</v>
      </c>
      <c r="D166" s="55">
        <f t="shared" si="13"/>
        <v>40778</v>
      </c>
      <c r="E166" s="22" t="s">
        <v>7</v>
      </c>
      <c r="F166" s="72">
        <f t="shared" si="14"/>
        <v>40778</v>
      </c>
      <c r="G166" s="23" t="s">
        <v>8</v>
      </c>
      <c r="H166" s="24"/>
      <c r="I166" s="26">
        <f>VLOOKUP(B166,'①労働時間入力表'!$B$8:$I$217,8,FALSE)</f>
        <v>0</v>
      </c>
      <c r="J166" s="21" t="s">
        <v>9</v>
      </c>
      <c r="K166" s="27">
        <f>VLOOKUP(B166,'①労働時間入力表'!$B$8:$K$217,10,FALSE)</f>
        <v>0</v>
      </c>
      <c r="L166" s="23"/>
      <c r="M166" s="25">
        <f>VLOOKUP(B166,'①労働時間入力表'!$B$8:$M$217,12,FALSE)</f>
      </c>
      <c r="N166" s="25">
        <f>VLOOKUP(B166,'①労働時間入力表'!$B$8:$O$217,14,FALSE)</f>
      </c>
      <c r="O166" s="155"/>
      <c r="P166" s="155"/>
      <c r="Q166" s="156"/>
      <c r="R166" s="157"/>
    </row>
    <row r="167" spans="1:18" ht="21.75" customHeight="1" thickBot="1">
      <c r="A167" s="28"/>
      <c r="B167" s="78">
        <f t="shared" si="12"/>
        <v>40777</v>
      </c>
      <c r="C167" s="29" t="s">
        <v>6</v>
      </c>
      <c r="D167" s="79">
        <f t="shared" si="13"/>
        <v>40777</v>
      </c>
      <c r="E167" s="30" t="s">
        <v>7</v>
      </c>
      <c r="F167" s="80">
        <f t="shared" si="14"/>
        <v>40777</v>
      </c>
      <c r="G167" s="31" t="s">
        <v>8</v>
      </c>
      <c r="H167" s="32"/>
      <c r="I167" s="33">
        <f>VLOOKUP(B167,'①労働時間入力表'!$B$8:$I$217,8,FALSE)</f>
        <v>0</v>
      </c>
      <c r="J167" s="29" t="s">
        <v>9</v>
      </c>
      <c r="K167" s="34">
        <f>VLOOKUP(B167,'①労働時間入力表'!$B$8:$K$217,10,FALSE)</f>
        <v>0</v>
      </c>
      <c r="L167" s="31"/>
      <c r="M167" s="35">
        <f>VLOOKUP(B167,'①労働時間入力表'!$B$8:$M$217,12,FALSE)</f>
      </c>
      <c r="N167" s="35">
        <f>VLOOKUP(B167,'①労働時間入力表'!$B$8:$O$217,14,FALSE)</f>
      </c>
      <c r="O167" s="158"/>
      <c r="P167" s="158"/>
      <c r="Q167" s="159"/>
      <c r="R167" s="160"/>
    </row>
    <row r="168" spans="1:18" ht="21.75" customHeight="1">
      <c r="A168" s="12"/>
      <c r="B168" s="52">
        <f t="shared" si="12"/>
        <v>40776</v>
      </c>
      <c r="C168" s="13" t="s">
        <v>6</v>
      </c>
      <c r="D168" s="53">
        <f t="shared" si="13"/>
        <v>40776</v>
      </c>
      <c r="E168" s="14" t="s">
        <v>7</v>
      </c>
      <c r="F168" s="71">
        <f t="shared" si="14"/>
        <v>40776</v>
      </c>
      <c r="G168" s="15" t="s">
        <v>8</v>
      </c>
      <c r="H168" s="16"/>
      <c r="I168" s="17">
        <f>VLOOKUP(B168,'①労働時間入力表'!$B$8:$I$217,8,FALSE)</f>
        <v>0</v>
      </c>
      <c r="J168" s="13" t="s">
        <v>9</v>
      </c>
      <c r="K168" s="18">
        <f>VLOOKUP(B168,'①労働時間入力表'!$B$8:$K$217,10,FALSE)</f>
        <v>0</v>
      </c>
      <c r="L168" s="15"/>
      <c r="M168" s="36">
        <f>VLOOKUP(B168,'①労働時間入力表'!$B$8:$M$217,12,FALSE)</f>
      </c>
      <c r="N168" s="36">
        <f>VLOOKUP(B168,'①労働時間入力表'!$B$8:$O$217,14,FALSE)</f>
      </c>
      <c r="O168" s="19" t="s">
        <v>12</v>
      </c>
      <c r="P168" s="161" t="s">
        <v>13</v>
      </c>
      <c r="Q168" s="162"/>
      <c r="R168" s="163"/>
    </row>
    <row r="169" spans="1:18" ht="21.75" customHeight="1">
      <c r="A169" s="20"/>
      <c r="B169" s="54">
        <f t="shared" si="12"/>
        <v>40775</v>
      </c>
      <c r="C169" s="21" t="s">
        <v>6</v>
      </c>
      <c r="D169" s="55">
        <f t="shared" si="13"/>
        <v>40775</v>
      </c>
      <c r="E169" s="22" t="s">
        <v>7</v>
      </c>
      <c r="F169" s="72">
        <f t="shared" si="14"/>
        <v>40775</v>
      </c>
      <c r="G169" s="23" t="s">
        <v>8</v>
      </c>
      <c r="H169" s="24"/>
      <c r="I169" s="26">
        <f>VLOOKUP(B169,'①労働時間入力表'!$B$8:$I$217,8,FALSE)</f>
        <v>0</v>
      </c>
      <c r="J169" s="21" t="s">
        <v>9</v>
      </c>
      <c r="K169" s="27">
        <f>VLOOKUP(B169,'①労働時間入力表'!$B$8:$K$217,10,FALSE)</f>
        <v>0</v>
      </c>
      <c r="L169" s="23"/>
      <c r="M169" s="25">
        <f>VLOOKUP(B169,'①労働時間入力表'!$B$8:$M$217,12,FALSE)</f>
      </c>
      <c r="N169" s="25">
        <f>VLOOKUP(B169,'①労働時間入力表'!$B$8:$O$217,14,FALSE)</f>
      </c>
      <c r="O169" s="153">
        <f>SUMIF(N168:N174,"&gt;0:00")</f>
        <v>0</v>
      </c>
      <c r="P169" s="155" t="str">
        <f>IF(O169-"40:00"&gt;0,O169-"40:00","0:00")</f>
        <v>0:00</v>
      </c>
      <c r="Q169" s="156"/>
      <c r="R169" s="157"/>
    </row>
    <row r="170" spans="1:18" ht="21.75" customHeight="1">
      <c r="A170" s="20"/>
      <c r="B170" s="54">
        <f t="shared" si="12"/>
        <v>40774</v>
      </c>
      <c r="C170" s="21" t="s">
        <v>6</v>
      </c>
      <c r="D170" s="55">
        <f t="shared" si="13"/>
        <v>40774</v>
      </c>
      <c r="E170" s="22" t="s">
        <v>7</v>
      </c>
      <c r="F170" s="72">
        <f t="shared" si="14"/>
        <v>40774</v>
      </c>
      <c r="G170" s="23" t="s">
        <v>8</v>
      </c>
      <c r="H170" s="24"/>
      <c r="I170" s="26">
        <f>VLOOKUP(B170,'①労働時間入力表'!$B$8:$I$217,8,FALSE)</f>
        <v>0</v>
      </c>
      <c r="J170" s="21" t="s">
        <v>9</v>
      </c>
      <c r="K170" s="27">
        <f>VLOOKUP(B170,'①労働時間入力表'!$B$8:$K$217,10,FALSE)</f>
        <v>0</v>
      </c>
      <c r="L170" s="23"/>
      <c r="M170" s="25">
        <f>VLOOKUP(B170,'①労働時間入力表'!$B$8:$M$217,12,FALSE)</f>
      </c>
      <c r="N170" s="25">
        <f>VLOOKUP(B170,'①労働時間入力表'!$B$8:$O$217,14,FALSE)</f>
      </c>
      <c r="O170" s="153"/>
      <c r="P170" s="155"/>
      <c r="Q170" s="156"/>
      <c r="R170" s="157"/>
    </row>
    <row r="171" spans="1:18" ht="21.75" customHeight="1">
      <c r="A171" s="20"/>
      <c r="B171" s="54">
        <f t="shared" si="12"/>
        <v>40773</v>
      </c>
      <c r="C171" s="21" t="s">
        <v>6</v>
      </c>
      <c r="D171" s="55">
        <f t="shared" si="13"/>
        <v>40773</v>
      </c>
      <c r="E171" s="22" t="s">
        <v>7</v>
      </c>
      <c r="F171" s="72">
        <f t="shared" si="14"/>
        <v>40773</v>
      </c>
      <c r="G171" s="23" t="s">
        <v>8</v>
      </c>
      <c r="H171" s="24"/>
      <c r="I171" s="26">
        <f>VLOOKUP(B171,'①労働時間入力表'!$B$8:$I$217,8,FALSE)</f>
        <v>0</v>
      </c>
      <c r="J171" s="21" t="s">
        <v>9</v>
      </c>
      <c r="K171" s="27">
        <f>VLOOKUP(B171,'①労働時間入力表'!$B$8:$K$217,10,FALSE)</f>
        <v>0</v>
      </c>
      <c r="L171" s="23"/>
      <c r="M171" s="25">
        <f>VLOOKUP(B171,'①労働時間入力表'!$B$8:$M$217,12,FALSE)</f>
      </c>
      <c r="N171" s="25">
        <f>VLOOKUP(B171,'①労働時間入力表'!$B$8:$O$217,14,FALSE)</f>
      </c>
      <c r="O171" s="153"/>
      <c r="P171" s="155"/>
      <c r="Q171" s="156"/>
      <c r="R171" s="157"/>
    </row>
    <row r="172" spans="1:18" ht="21.75" customHeight="1">
      <c r="A172" s="20"/>
      <c r="B172" s="54">
        <f t="shared" si="12"/>
        <v>40772</v>
      </c>
      <c r="C172" s="21" t="s">
        <v>6</v>
      </c>
      <c r="D172" s="55">
        <f t="shared" si="13"/>
        <v>40772</v>
      </c>
      <c r="E172" s="22" t="s">
        <v>7</v>
      </c>
      <c r="F172" s="72">
        <f t="shared" si="14"/>
        <v>40772</v>
      </c>
      <c r="G172" s="23" t="s">
        <v>8</v>
      </c>
      <c r="H172" s="24"/>
      <c r="I172" s="26">
        <f>VLOOKUP(B172,'①労働時間入力表'!$B$8:$I$217,8,FALSE)</f>
        <v>0</v>
      </c>
      <c r="J172" s="21" t="s">
        <v>9</v>
      </c>
      <c r="K172" s="27">
        <f>VLOOKUP(B172,'①労働時間入力表'!$B$8:$K$217,10,FALSE)</f>
        <v>0</v>
      </c>
      <c r="L172" s="23"/>
      <c r="M172" s="25">
        <f>VLOOKUP(B172,'①労働時間入力表'!$B$8:$M$217,12,FALSE)</f>
      </c>
      <c r="N172" s="25">
        <f>VLOOKUP(B172,'①労働時間入力表'!$B$8:$O$217,14,FALSE)</f>
      </c>
      <c r="O172" s="153"/>
      <c r="P172" s="155"/>
      <c r="Q172" s="156"/>
      <c r="R172" s="157"/>
    </row>
    <row r="173" spans="1:18" ht="21.75" customHeight="1">
      <c r="A173" s="20"/>
      <c r="B173" s="54">
        <f t="shared" si="12"/>
        <v>40771</v>
      </c>
      <c r="C173" s="21" t="s">
        <v>6</v>
      </c>
      <c r="D173" s="55">
        <f t="shared" si="13"/>
        <v>40771</v>
      </c>
      <c r="E173" s="22" t="s">
        <v>7</v>
      </c>
      <c r="F173" s="72">
        <f t="shared" si="14"/>
        <v>40771</v>
      </c>
      <c r="G173" s="23" t="s">
        <v>8</v>
      </c>
      <c r="H173" s="24"/>
      <c r="I173" s="26">
        <f>VLOOKUP(B173,'①労働時間入力表'!$B$8:$I$217,8,FALSE)</f>
        <v>0</v>
      </c>
      <c r="J173" s="21" t="s">
        <v>9</v>
      </c>
      <c r="K173" s="27">
        <f>VLOOKUP(B173,'①労働時間入力表'!$B$8:$K$217,10,FALSE)</f>
        <v>0</v>
      </c>
      <c r="L173" s="23"/>
      <c r="M173" s="25">
        <f>VLOOKUP(B173,'①労働時間入力表'!$B$8:$M$217,12,FALSE)</f>
      </c>
      <c r="N173" s="25">
        <f>VLOOKUP(B173,'①労働時間入力表'!$B$8:$O$217,14,FALSE)</f>
      </c>
      <c r="O173" s="153"/>
      <c r="P173" s="155"/>
      <c r="Q173" s="156"/>
      <c r="R173" s="157"/>
    </row>
    <row r="174" spans="1:18" ht="21.75" customHeight="1" thickBot="1">
      <c r="A174" s="28"/>
      <c r="B174" s="78">
        <f t="shared" si="12"/>
        <v>40770</v>
      </c>
      <c r="C174" s="29" t="s">
        <v>6</v>
      </c>
      <c r="D174" s="79">
        <f t="shared" si="13"/>
        <v>40770</v>
      </c>
      <c r="E174" s="30" t="s">
        <v>7</v>
      </c>
      <c r="F174" s="80">
        <f t="shared" si="14"/>
        <v>40770</v>
      </c>
      <c r="G174" s="31" t="s">
        <v>8</v>
      </c>
      <c r="H174" s="32"/>
      <c r="I174" s="33">
        <f>VLOOKUP(B174,'①労働時間入力表'!$B$8:$I$217,8,FALSE)</f>
        <v>0</v>
      </c>
      <c r="J174" s="37" t="s">
        <v>14</v>
      </c>
      <c r="K174" s="34">
        <f>VLOOKUP(B174,'①労働時間入力表'!$B$8:$K$217,10,FALSE)</f>
        <v>0</v>
      </c>
      <c r="L174" s="31"/>
      <c r="M174" s="35">
        <f>VLOOKUP(B174,'①労働時間入力表'!$B$8:$M$217,12,FALSE)</f>
      </c>
      <c r="N174" s="35">
        <f>VLOOKUP(B174,'①労働時間入力表'!$B$8:$O$217,14,FALSE)</f>
      </c>
      <c r="O174" s="154"/>
      <c r="P174" s="158"/>
      <c r="Q174" s="159"/>
      <c r="R174" s="160"/>
    </row>
    <row r="175" spans="1:18" ht="21.75" customHeight="1">
      <c r="A175" s="12"/>
      <c r="B175" s="52">
        <f t="shared" si="12"/>
        <v>40769</v>
      </c>
      <c r="C175" s="13" t="s">
        <v>6</v>
      </c>
      <c r="D175" s="53">
        <f t="shared" si="13"/>
        <v>40769</v>
      </c>
      <c r="E175" s="14" t="s">
        <v>7</v>
      </c>
      <c r="F175" s="71">
        <f t="shared" si="14"/>
        <v>40769</v>
      </c>
      <c r="G175" s="15" t="s">
        <v>8</v>
      </c>
      <c r="H175" s="16"/>
      <c r="I175" s="17">
        <f>VLOOKUP(B175,'①労働時間入力表'!$B$8:$I$217,8,FALSE)</f>
        <v>0</v>
      </c>
      <c r="J175" s="13" t="s">
        <v>9</v>
      </c>
      <c r="K175" s="18">
        <f>VLOOKUP(B175,'①労働時間入力表'!$B$8:$K$217,10,FALSE)</f>
        <v>0</v>
      </c>
      <c r="L175" s="15"/>
      <c r="M175" s="36">
        <f>VLOOKUP(B175,'①労働時間入力表'!$B$8:$M$217,12,FALSE)</f>
      </c>
      <c r="N175" s="36">
        <f>VLOOKUP(B175,'①労働時間入力表'!$B$8:$O$217,14,FALSE)</f>
      </c>
      <c r="O175" s="19" t="s">
        <v>15</v>
      </c>
      <c r="P175" s="161" t="s">
        <v>16</v>
      </c>
      <c r="Q175" s="162"/>
      <c r="R175" s="163"/>
    </row>
    <row r="176" spans="1:18" ht="21.75" customHeight="1">
      <c r="A176" s="20"/>
      <c r="B176" s="54">
        <f t="shared" si="12"/>
        <v>40768</v>
      </c>
      <c r="C176" s="21" t="s">
        <v>6</v>
      </c>
      <c r="D176" s="55">
        <f t="shared" si="13"/>
        <v>40768</v>
      </c>
      <c r="E176" s="22" t="s">
        <v>7</v>
      </c>
      <c r="F176" s="72">
        <f t="shared" si="14"/>
        <v>40768</v>
      </c>
      <c r="G176" s="23" t="s">
        <v>8</v>
      </c>
      <c r="H176" s="24"/>
      <c r="I176" s="26">
        <f>VLOOKUP(B176,'①労働時間入力表'!$B$8:$I$217,8,FALSE)</f>
        <v>0</v>
      </c>
      <c r="J176" s="21" t="s">
        <v>9</v>
      </c>
      <c r="K176" s="27">
        <f>VLOOKUP(B176,'①労働時間入力表'!$B$8:$K$217,10,FALSE)</f>
        <v>0</v>
      </c>
      <c r="L176" s="23"/>
      <c r="M176" s="25">
        <f>VLOOKUP(B176,'①労働時間入力表'!$B$8:$M$217,12,FALSE)</f>
      </c>
      <c r="N176" s="25">
        <f>VLOOKUP(B176,'①労働時間入力表'!$B$8:$O$217,14,FALSE)</f>
      </c>
      <c r="O176" s="153">
        <f>SUMIF(N175:N181,"&gt;0:00")</f>
        <v>0</v>
      </c>
      <c r="P176" s="155" t="str">
        <f>IF(O176-"40:00"&gt;0,O176-"40:00","0:00")</f>
        <v>0:00</v>
      </c>
      <c r="Q176" s="156"/>
      <c r="R176" s="157"/>
    </row>
    <row r="177" spans="1:42" ht="21.75" customHeight="1">
      <c r="A177" s="20"/>
      <c r="B177" s="54">
        <f t="shared" si="12"/>
        <v>40767</v>
      </c>
      <c r="C177" s="21" t="s">
        <v>6</v>
      </c>
      <c r="D177" s="55">
        <f t="shared" si="13"/>
        <v>40767</v>
      </c>
      <c r="E177" s="22" t="s">
        <v>7</v>
      </c>
      <c r="F177" s="72">
        <f t="shared" si="14"/>
        <v>40767</v>
      </c>
      <c r="G177" s="23" t="s">
        <v>8</v>
      </c>
      <c r="H177" s="24"/>
      <c r="I177" s="26">
        <f>VLOOKUP(B177,'①労働時間入力表'!$B$8:$I$217,8,FALSE)</f>
        <v>0</v>
      </c>
      <c r="J177" s="21" t="s">
        <v>9</v>
      </c>
      <c r="K177" s="27">
        <f>VLOOKUP(B177,'①労働時間入力表'!$B$8:$K$217,10,FALSE)</f>
        <v>0</v>
      </c>
      <c r="L177" s="23"/>
      <c r="M177" s="25">
        <f>VLOOKUP(B177,'①労働時間入力表'!$B$8:$M$217,12,FALSE)</f>
      </c>
      <c r="N177" s="25">
        <f>VLOOKUP(B177,'①労働時間入力表'!$B$8:$O$217,14,FALSE)</f>
      </c>
      <c r="O177" s="153"/>
      <c r="P177" s="155"/>
      <c r="Q177" s="156"/>
      <c r="R177" s="157"/>
      <c r="AP177" s="3" t="s">
        <v>0</v>
      </c>
    </row>
    <row r="178" spans="1:18" ht="21.75" customHeight="1">
      <c r="A178" s="20"/>
      <c r="B178" s="54">
        <f t="shared" si="12"/>
        <v>40766</v>
      </c>
      <c r="C178" s="21" t="s">
        <v>6</v>
      </c>
      <c r="D178" s="55">
        <f t="shared" si="13"/>
        <v>40766</v>
      </c>
      <c r="E178" s="22" t="s">
        <v>7</v>
      </c>
      <c r="F178" s="72">
        <f t="shared" si="14"/>
        <v>40766</v>
      </c>
      <c r="G178" s="23" t="s">
        <v>8</v>
      </c>
      <c r="H178" s="24"/>
      <c r="I178" s="26">
        <f>VLOOKUP(B178,'①労働時間入力表'!$B$8:$I$217,8,FALSE)</f>
        <v>0</v>
      </c>
      <c r="J178" s="21" t="s">
        <v>9</v>
      </c>
      <c r="K178" s="27">
        <f>VLOOKUP(B178,'①労働時間入力表'!$B$8:$K$217,10,FALSE)</f>
        <v>0</v>
      </c>
      <c r="L178" s="23"/>
      <c r="M178" s="25">
        <f>VLOOKUP(B178,'①労働時間入力表'!$B$8:$M$217,12,FALSE)</f>
      </c>
      <c r="N178" s="25">
        <f>VLOOKUP(B178,'①労働時間入力表'!$B$8:$O$217,14,FALSE)</f>
      </c>
      <c r="O178" s="153"/>
      <c r="P178" s="155"/>
      <c r="Q178" s="156"/>
      <c r="R178" s="157"/>
    </row>
    <row r="179" spans="1:18" ht="21.75" customHeight="1">
      <c r="A179" s="20"/>
      <c r="B179" s="54">
        <f t="shared" si="12"/>
        <v>40765</v>
      </c>
      <c r="C179" s="21" t="s">
        <v>6</v>
      </c>
      <c r="D179" s="55">
        <f t="shared" si="13"/>
        <v>40765</v>
      </c>
      <c r="E179" s="22" t="s">
        <v>7</v>
      </c>
      <c r="F179" s="72">
        <f t="shared" si="14"/>
        <v>40765</v>
      </c>
      <c r="G179" s="23" t="s">
        <v>8</v>
      </c>
      <c r="H179" s="24"/>
      <c r="I179" s="26">
        <f>VLOOKUP(B179,'①労働時間入力表'!$B$8:$I$217,8,FALSE)</f>
        <v>0</v>
      </c>
      <c r="J179" s="21" t="s">
        <v>9</v>
      </c>
      <c r="K179" s="27">
        <f>VLOOKUP(B179,'①労働時間入力表'!$B$8:$K$217,10,FALSE)</f>
        <v>0</v>
      </c>
      <c r="L179" s="23"/>
      <c r="M179" s="25">
        <f>VLOOKUP(B179,'①労働時間入力表'!$B$8:$M$217,12,FALSE)</f>
      </c>
      <c r="N179" s="25">
        <f>VLOOKUP(B179,'①労働時間入力表'!$B$8:$O$217,14,FALSE)</f>
      </c>
      <c r="O179" s="153"/>
      <c r="P179" s="155"/>
      <c r="Q179" s="156"/>
      <c r="R179" s="157"/>
    </row>
    <row r="180" spans="1:18" ht="21.75" customHeight="1">
      <c r="A180" s="20"/>
      <c r="B180" s="54">
        <f t="shared" si="12"/>
        <v>40764</v>
      </c>
      <c r="C180" s="21" t="s">
        <v>6</v>
      </c>
      <c r="D180" s="55">
        <f t="shared" si="13"/>
        <v>40764</v>
      </c>
      <c r="E180" s="22" t="s">
        <v>7</v>
      </c>
      <c r="F180" s="72">
        <f t="shared" si="14"/>
        <v>40764</v>
      </c>
      <c r="G180" s="23" t="s">
        <v>8</v>
      </c>
      <c r="H180" s="24"/>
      <c r="I180" s="26">
        <f>VLOOKUP(B180,'①労働時間入力表'!$B$8:$I$217,8,FALSE)</f>
        <v>0</v>
      </c>
      <c r="J180" s="21" t="s">
        <v>9</v>
      </c>
      <c r="K180" s="27">
        <f>VLOOKUP(B180,'①労働時間入力表'!$B$8:$K$217,10,FALSE)</f>
        <v>0</v>
      </c>
      <c r="L180" s="23"/>
      <c r="M180" s="25">
        <f>VLOOKUP(B180,'①労働時間入力表'!$B$8:$M$217,12,FALSE)</f>
      </c>
      <c r="N180" s="25">
        <f>VLOOKUP(B180,'①労働時間入力表'!$B$8:$O$217,14,FALSE)</f>
      </c>
      <c r="O180" s="153"/>
      <c r="P180" s="155"/>
      <c r="Q180" s="156"/>
      <c r="R180" s="157"/>
    </row>
    <row r="181" spans="1:18" ht="21.75" customHeight="1" thickBot="1">
      <c r="A181" s="28"/>
      <c r="B181" s="78">
        <f t="shared" si="12"/>
        <v>40763</v>
      </c>
      <c r="C181" s="29" t="s">
        <v>6</v>
      </c>
      <c r="D181" s="79">
        <f t="shared" si="13"/>
        <v>40763</v>
      </c>
      <c r="E181" s="30" t="s">
        <v>7</v>
      </c>
      <c r="F181" s="80">
        <f t="shared" si="14"/>
        <v>40763</v>
      </c>
      <c r="G181" s="31" t="s">
        <v>8</v>
      </c>
      <c r="H181" s="32"/>
      <c r="I181" s="33">
        <f>VLOOKUP(B181,'①労働時間入力表'!$B$8:$I$217,8,FALSE)</f>
        <v>0</v>
      </c>
      <c r="J181" s="29" t="s">
        <v>9</v>
      </c>
      <c r="K181" s="34">
        <f>VLOOKUP(B181,'①労働時間入力表'!$B$8:$K$217,10,FALSE)</f>
        <v>0</v>
      </c>
      <c r="L181" s="31"/>
      <c r="M181" s="35">
        <f>VLOOKUP(B181,'①労働時間入力表'!$B$8:$M$217,12,FALSE)</f>
      </c>
      <c r="N181" s="35">
        <f>VLOOKUP(B181,'①労働時間入力表'!$B$8:$O$217,14,FALSE)</f>
      </c>
      <c r="O181" s="154"/>
      <c r="P181" s="158"/>
      <c r="Q181" s="159"/>
      <c r="R181" s="160"/>
    </row>
    <row r="182" spans="1:18" ht="21.75" customHeight="1">
      <c r="A182" s="12"/>
      <c r="B182" s="52">
        <f t="shared" si="12"/>
        <v>40762</v>
      </c>
      <c r="C182" s="13" t="s">
        <v>6</v>
      </c>
      <c r="D182" s="53">
        <f t="shared" si="13"/>
        <v>40762</v>
      </c>
      <c r="E182" s="14" t="s">
        <v>7</v>
      </c>
      <c r="F182" s="71">
        <f t="shared" si="14"/>
        <v>40762</v>
      </c>
      <c r="G182" s="15" t="s">
        <v>8</v>
      </c>
      <c r="H182" s="16"/>
      <c r="I182" s="17">
        <f>VLOOKUP(B182,'①労働時間入力表'!$B$8:$I$217,8,FALSE)</f>
        <v>0</v>
      </c>
      <c r="J182" s="13" t="s">
        <v>9</v>
      </c>
      <c r="K182" s="18">
        <f>VLOOKUP(B182,'①労働時間入力表'!$B$8:$K$217,10,FALSE)</f>
        <v>0</v>
      </c>
      <c r="L182" s="15"/>
      <c r="M182" s="36">
        <f>VLOOKUP(B182,'①労働時間入力表'!$B$8:$M$217,12,FALSE)</f>
      </c>
      <c r="N182" s="36">
        <f>VLOOKUP(B182,'①労働時間入力表'!$B$8:$O$217,14,FALSE)</f>
      </c>
      <c r="O182" s="19" t="s">
        <v>17</v>
      </c>
      <c r="P182" s="161" t="s">
        <v>18</v>
      </c>
      <c r="Q182" s="162"/>
      <c r="R182" s="163"/>
    </row>
    <row r="183" spans="1:18" ht="21.75" customHeight="1">
      <c r="A183" s="20"/>
      <c r="B183" s="54">
        <f t="shared" si="12"/>
        <v>40761</v>
      </c>
      <c r="C183" s="21" t="s">
        <v>6</v>
      </c>
      <c r="D183" s="55">
        <f t="shared" si="13"/>
        <v>40761</v>
      </c>
      <c r="E183" s="22" t="s">
        <v>7</v>
      </c>
      <c r="F183" s="72">
        <f t="shared" si="14"/>
        <v>40761</v>
      </c>
      <c r="G183" s="23" t="s">
        <v>8</v>
      </c>
      <c r="H183" s="24"/>
      <c r="I183" s="26">
        <f>VLOOKUP(B183,'①労働時間入力表'!$B$8:$I$217,8,FALSE)</f>
        <v>0</v>
      </c>
      <c r="J183" s="21" t="s">
        <v>9</v>
      </c>
      <c r="K183" s="27">
        <f>VLOOKUP(B183,'①労働時間入力表'!$B$8:$K$217,10,FALSE)</f>
        <v>0</v>
      </c>
      <c r="L183" s="23"/>
      <c r="M183" s="25">
        <f>VLOOKUP(B183,'①労働時間入力表'!$B$8:$M$217,12,FALSE)</f>
      </c>
      <c r="N183" s="25">
        <f>VLOOKUP(B183,'①労働時間入力表'!$B$8:$O$217,14,FALSE)</f>
      </c>
      <c r="O183" s="153">
        <f>SUMIF(N182:N188,"&gt;0:00")</f>
        <v>0</v>
      </c>
      <c r="P183" s="155" t="str">
        <f>IF(O183-"40:00"&gt;0,O183-"40:00","0:00")</f>
        <v>0:00</v>
      </c>
      <c r="Q183" s="156"/>
      <c r="R183" s="157"/>
    </row>
    <row r="184" spans="1:18" ht="21.75" customHeight="1">
      <c r="A184" s="20"/>
      <c r="B184" s="54">
        <f t="shared" si="12"/>
        <v>40760</v>
      </c>
      <c r="C184" s="21" t="s">
        <v>6</v>
      </c>
      <c r="D184" s="55">
        <f t="shared" si="13"/>
        <v>40760</v>
      </c>
      <c r="E184" s="22" t="s">
        <v>7</v>
      </c>
      <c r="F184" s="72">
        <f t="shared" si="14"/>
        <v>40760</v>
      </c>
      <c r="G184" s="23" t="s">
        <v>8</v>
      </c>
      <c r="H184" s="24"/>
      <c r="I184" s="26">
        <f>VLOOKUP(B184,'①労働時間入力表'!$B$8:$I$217,8,FALSE)</f>
        <v>0</v>
      </c>
      <c r="J184" s="21" t="s">
        <v>9</v>
      </c>
      <c r="K184" s="27">
        <f>VLOOKUP(B184,'①労働時間入力表'!$B$8:$K$217,10,FALSE)</f>
        <v>0</v>
      </c>
      <c r="L184" s="23"/>
      <c r="M184" s="25">
        <f>VLOOKUP(B184,'①労働時間入力表'!$B$8:$M$217,12,FALSE)</f>
      </c>
      <c r="N184" s="25">
        <f>VLOOKUP(B184,'①労働時間入力表'!$B$8:$O$217,14,FALSE)</f>
      </c>
      <c r="O184" s="153"/>
      <c r="P184" s="155"/>
      <c r="Q184" s="156"/>
      <c r="R184" s="157"/>
    </row>
    <row r="185" spans="1:18" ht="21.75" customHeight="1">
      <c r="A185" s="20"/>
      <c r="B185" s="54">
        <f t="shared" si="12"/>
        <v>40759</v>
      </c>
      <c r="C185" s="21" t="s">
        <v>6</v>
      </c>
      <c r="D185" s="55">
        <f t="shared" si="13"/>
        <v>40759</v>
      </c>
      <c r="E185" s="22" t="s">
        <v>7</v>
      </c>
      <c r="F185" s="72">
        <f t="shared" si="14"/>
        <v>40759</v>
      </c>
      <c r="G185" s="23" t="s">
        <v>8</v>
      </c>
      <c r="H185" s="24"/>
      <c r="I185" s="26">
        <f>VLOOKUP(B185,'①労働時間入力表'!$B$8:$I$217,8,FALSE)</f>
        <v>0</v>
      </c>
      <c r="J185" s="21" t="s">
        <v>9</v>
      </c>
      <c r="K185" s="27">
        <f>VLOOKUP(B185,'①労働時間入力表'!$B$8:$K$217,10,FALSE)</f>
        <v>0</v>
      </c>
      <c r="L185" s="23"/>
      <c r="M185" s="25">
        <f>VLOOKUP(B185,'①労働時間入力表'!$B$8:$M$217,12,FALSE)</f>
      </c>
      <c r="N185" s="25">
        <f>VLOOKUP(B185,'①労働時間入力表'!$B$8:$O$217,14,FALSE)</f>
      </c>
      <c r="O185" s="153"/>
      <c r="P185" s="155"/>
      <c r="Q185" s="156"/>
      <c r="R185" s="157"/>
    </row>
    <row r="186" spans="1:18" ht="21.75" customHeight="1">
      <c r="A186" s="20"/>
      <c r="B186" s="54">
        <f t="shared" si="12"/>
        <v>40758</v>
      </c>
      <c r="C186" s="21" t="s">
        <v>6</v>
      </c>
      <c r="D186" s="55">
        <f t="shared" si="13"/>
        <v>40758</v>
      </c>
      <c r="E186" s="22" t="s">
        <v>7</v>
      </c>
      <c r="F186" s="72">
        <f t="shared" si="14"/>
        <v>40758</v>
      </c>
      <c r="G186" s="23" t="s">
        <v>8</v>
      </c>
      <c r="H186" s="24"/>
      <c r="I186" s="26">
        <f>VLOOKUP(B186,'①労働時間入力表'!$B$8:$I$217,8,FALSE)</f>
        <v>0</v>
      </c>
      <c r="J186" s="21" t="s">
        <v>9</v>
      </c>
      <c r="K186" s="27">
        <f>VLOOKUP(B186,'①労働時間入力表'!$B$8:$K$217,10,FALSE)</f>
        <v>0</v>
      </c>
      <c r="L186" s="23"/>
      <c r="M186" s="25">
        <f>VLOOKUP(B186,'①労働時間入力表'!$B$8:$M$217,12,FALSE)</f>
      </c>
      <c r="N186" s="25">
        <f>VLOOKUP(B186,'①労働時間入力表'!$B$8:$O$217,14,FALSE)</f>
      </c>
      <c r="O186" s="153"/>
      <c r="P186" s="155"/>
      <c r="Q186" s="156"/>
      <c r="R186" s="157"/>
    </row>
    <row r="187" spans="1:18" ht="21.75" customHeight="1">
      <c r="A187" s="20"/>
      <c r="B187" s="54">
        <f t="shared" si="12"/>
        <v>40757</v>
      </c>
      <c r="C187" s="21" t="s">
        <v>6</v>
      </c>
      <c r="D187" s="55">
        <f t="shared" si="13"/>
        <v>40757</v>
      </c>
      <c r="E187" s="22" t="s">
        <v>7</v>
      </c>
      <c r="F187" s="72">
        <f t="shared" si="14"/>
        <v>40757</v>
      </c>
      <c r="G187" s="23" t="s">
        <v>8</v>
      </c>
      <c r="H187" s="24"/>
      <c r="I187" s="26">
        <f>VLOOKUP(B187,'①労働時間入力表'!$B$8:$I$217,8,FALSE)</f>
        <v>0</v>
      </c>
      <c r="J187" s="21" t="s">
        <v>9</v>
      </c>
      <c r="K187" s="27">
        <f>VLOOKUP(B187,'①労働時間入力表'!$B$8:$K$217,10,FALSE)</f>
        <v>0</v>
      </c>
      <c r="L187" s="23"/>
      <c r="M187" s="25">
        <f>VLOOKUP(B187,'①労働時間入力表'!$B$8:$M$217,12,FALSE)</f>
      </c>
      <c r="N187" s="25">
        <f>VLOOKUP(B187,'①労働時間入力表'!$B$8:$O$217,14,FALSE)</f>
      </c>
      <c r="O187" s="153"/>
      <c r="P187" s="155"/>
      <c r="Q187" s="156"/>
      <c r="R187" s="157"/>
    </row>
    <row r="188" spans="1:18" ht="21.75" customHeight="1" thickBot="1">
      <c r="A188" s="28"/>
      <c r="B188" s="78">
        <f t="shared" si="12"/>
        <v>40756</v>
      </c>
      <c r="C188" s="29" t="s">
        <v>6</v>
      </c>
      <c r="D188" s="79">
        <f t="shared" si="13"/>
        <v>40756</v>
      </c>
      <c r="E188" s="30" t="s">
        <v>7</v>
      </c>
      <c r="F188" s="80">
        <f t="shared" si="14"/>
        <v>40756</v>
      </c>
      <c r="G188" s="31" t="s">
        <v>8</v>
      </c>
      <c r="H188" s="32"/>
      <c r="I188" s="33">
        <f>VLOOKUP(B188,'①労働時間入力表'!$B$8:$I$217,8,FALSE)</f>
        <v>0</v>
      </c>
      <c r="J188" s="29" t="s">
        <v>9</v>
      </c>
      <c r="K188" s="34">
        <f>VLOOKUP(B188,'①労働時間入力表'!$B$8:$K$217,10,FALSE)</f>
        <v>0</v>
      </c>
      <c r="L188" s="31"/>
      <c r="M188" s="35">
        <f>VLOOKUP(B188,'①労働時間入力表'!$B$8:$M$217,12,FALSE)</f>
      </c>
      <c r="N188" s="35">
        <f>VLOOKUP(B188,'①労働時間入力表'!$B$8:$O$217,14,FALSE)</f>
      </c>
      <c r="O188" s="154"/>
      <c r="P188" s="158"/>
      <c r="Q188" s="159"/>
      <c r="R188" s="160"/>
    </row>
    <row r="189" spans="1:18" ht="21.75" customHeight="1">
      <c r="A189" s="12"/>
      <c r="B189" s="52">
        <f t="shared" si="12"/>
        <v>40755</v>
      </c>
      <c r="C189" s="13" t="s">
        <v>6</v>
      </c>
      <c r="D189" s="53">
        <f t="shared" si="13"/>
        <v>40755</v>
      </c>
      <c r="E189" s="14" t="s">
        <v>7</v>
      </c>
      <c r="F189" s="71">
        <f t="shared" si="14"/>
        <v>40755</v>
      </c>
      <c r="G189" s="15" t="s">
        <v>8</v>
      </c>
      <c r="H189" s="16"/>
      <c r="I189" s="17">
        <f>VLOOKUP(B189,'①労働時間入力表'!$B$8:$I$217,8,FALSE)</f>
        <v>0</v>
      </c>
      <c r="J189" s="13" t="s">
        <v>9</v>
      </c>
      <c r="K189" s="18">
        <f>VLOOKUP(B189,'①労働時間入力表'!$B$8:$K$217,10,FALSE)</f>
        <v>0</v>
      </c>
      <c r="L189" s="15"/>
      <c r="M189" s="36">
        <f>VLOOKUP(B189,'①労働時間入力表'!$B$8:$M$217,12,FALSE)</f>
      </c>
      <c r="N189" s="36">
        <f>VLOOKUP(B189,'①労働時間入力表'!$B$8:$O$217,14,FALSE)</f>
      </c>
      <c r="O189" s="19" t="s">
        <v>19</v>
      </c>
      <c r="P189" s="38" t="s">
        <v>20</v>
      </c>
      <c r="Q189" s="39">
        <f>IF(COUNTBLANK(N199:N203)&gt;=2,16,IF(COUNTBLANK(N199:N203)=1,8,0))</f>
        <v>16</v>
      </c>
      <c r="R189" s="40" t="s">
        <v>21</v>
      </c>
    </row>
    <row r="190" spans="1:18" ht="27.75" customHeight="1" thickBot="1">
      <c r="A190" s="41"/>
      <c r="B190" s="78">
        <f t="shared" si="12"/>
        <v>40754</v>
      </c>
      <c r="C190" s="29" t="s">
        <v>6</v>
      </c>
      <c r="D190" s="79">
        <f t="shared" si="13"/>
        <v>40754</v>
      </c>
      <c r="E190" s="30" t="s">
        <v>7</v>
      </c>
      <c r="F190" s="80">
        <f t="shared" si="14"/>
        <v>40754</v>
      </c>
      <c r="G190" s="31" t="s">
        <v>8</v>
      </c>
      <c r="H190" s="32"/>
      <c r="I190" s="33">
        <f>VLOOKUP(B190,'①労働時間入力表'!$B$8:$I$217,8,FALSE)</f>
        <v>0</v>
      </c>
      <c r="J190" s="29" t="s">
        <v>9</v>
      </c>
      <c r="K190" s="34">
        <f>VLOOKUP(B190,'①労働時間入力表'!$B$8:$K$217,10,FALSE)</f>
        <v>0</v>
      </c>
      <c r="L190" s="31"/>
      <c r="M190" s="35">
        <f>VLOOKUP(B190,'①労働時間入力表'!$B$8:$M$217,12,FALSE)</f>
      </c>
      <c r="N190" s="35">
        <f>VLOOKUP(B190,'①労働時間入力表'!$B$8:$O$217,14,FALSE)</f>
      </c>
      <c r="O190" s="42">
        <f>SUMIF(N189:N190,"&gt;0:00")</f>
        <v>0</v>
      </c>
      <c r="P190" s="158" t="str">
        <f>IF(O190-TIME(Q189,0,0)&gt;0,O190-TIME(Q189,0,0),"0:00")</f>
        <v>0:00</v>
      </c>
      <c r="Q190" s="159">
        <f>IF(L188&lt;2,Q182-(L188*"8:00:0"),Q182-"16:00:0")</f>
        <v>0</v>
      </c>
      <c r="R190" s="160">
        <f>IF(M188&lt;2,R182-(M188*"8:00:0"),R182-"16:00:0")</f>
        <v>-0.6666666666666666</v>
      </c>
    </row>
    <row r="191" spans="1:18" ht="15" customHeight="1">
      <c r="A191" s="164" t="s">
        <v>22</v>
      </c>
      <c r="B191" s="165"/>
      <c r="C191" s="165"/>
      <c r="D191" s="165"/>
      <c r="E191" s="165"/>
      <c r="F191" s="165"/>
      <c r="G191" s="165"/>
      <c r="H191" s="165"/>
      <c r="I191" s="165"/>
      <c r="J191" s="165"/>
      <c r="K191" s="165"/>
      <c r="L191" s="165"/>
      <c r="M191" s="77"/>
      <c r="N191" s="167"/>
      <c r="O191" s="43" t="s">
        <v>23</v>
      </c>
      <c r="P191" s="169" t="s">
        <v>24</v>
      </c>
      <c r="Q191" s="170"/>
      <c r="R191" s="171"/>
    </row>
    <row r="192" spans="1:18" ht="20.25" customHeight="1">
      <c r="A192" s="164"/>
      <c r="B192" s="165"/>
      <c r="C192" s="165"/>
      <c r="D192" s="165"/>
      <c r="E192" s="165"/>
      <c r="F192" s="165"/>
      <c r="G192" s="165"/>
      <c r="H192" s="165"/>
      <c r="I192" s="165"/>
      <c r="J192" s="165"/>
      <c r="K192" s="165"/>
      <c r="L192" s="165"/>
      <c r="M192" s="44"/>
      <c r="N192" s="167"/>
      <c r="O192" s="44"/>
      <c r="P192" s="39"/>
      <c r="Q192" s="45"/>
      <c r="R192" s="46"/>
    </row>
    <row r="193" spans="1:18" ht="20.25" customHeight="1" thickBot="1">
      <c r="A193" s="166"/>
      <c r="B193" s="125"/>
      <c r="C193" s="125"/>
      <c r="D193" s="125"/>
      <c r="E193" s="125"/>
      <c r="F193" s="125"/>
      <c r="G193" s="125"/>
      <c r="H193" s="125"/>
      <c r="I193" s="125"/>
      <c r="J193" s="125"/>
      <c r="K193" s="125"/>
      <c r="L193" s="125"/>
      <c r="M193" s="47">
        <f>SUMIF(M161:M190,"&gt;0:00")</f>
        <v>0</v>
      </c>
      <c r="N193" s="168"/>
      <c r="O193" s="47">
        <f>O162+O169+O176+O183+O190</f>
        <v>0</v>
      </c>
      <c r="P193" s="172">
        <f>P162+P169+P176+P183+P190</f>
        <v>0</v>
      </c>
      <c r="Q193" s="173"/>
      <c r="R193" s="174"/>
    </row>
    <row r="194" spans="1:20" s="9" customFormat="1" ht="33" customHeight="1">
      <c r="A194" s="3"/>
      <c r="B194" s="3" t="s">
        <v>0</v>
      </c>
      <c r="C194" s="3"/>
      <c r="D194" s="3"/>
      <c r="E194" s="3"/>
      <c r="F194" s="3"/>
      <c r="G194" s="3"/>
      <c r="H194" s="3"/>
      <c r="I194" s="3"/>
      <c r="J194" s="3"/>
      <c r="K194" s="4"/>
      <c r="L194" s="3"/>
      <c r="M194" s="5"/>
      <c r="N194" s="5"/>
      <c r="O194" s="6"/>
      <c r="P194" s="7"/>
      <c r="Q194" s="7"/>
      <c r="R194" s="7"/>
      <c r="S194" s="8"/>
      <c r="T194" s="8"/>
    </row>
    <row r="195" spans="1:20" ht="21.75" customHeight="1">
      <c r="A195" s="74"/>
      <c r="B195" s="74"/>
      <c r="C195" s="74"/>
      <c r="D195" s="74"/>
      <c r="E195" s="74"/>
      <c r="F195" s="115" t="s">
        <v>47</v>
      </c>
      <c r="G195" s="115"/>
      <c r="H195" s="115"/>
      <c r="I195" s="115"/>
      <c r="J195" s="115"/>
      <c r="K195" s="115"/>
      <c r="L195" s="115"/>
      <c r="M195" s="76">
        <f>B199</f>
        <v>40753</v>
      </c>
      <c r="N195" s="69" t="s">
        <v>9</v>
      </c>
      <c r="O195" s="75">
        <f>B228</f>
        <v>40724</v>
      </c>
      <c r="P195" s="69" t="s">
        <v>49</v>
      </c>
      <c r="Q195" s="74"/>
      <c r="R195" s="74"/>
      <c r="S195" s="11"/>
      <c r="T195" s="11"/>
    </row>
    <row r="196" spans="13:18" ht="19.5" customHeight="1" thickBot="1">
      <c r="M196" s="3"/>
      <c r="N196" s="3"/>
      <c r="O196" s="175" t="s">
        <v>60</v>
      </c>
      <c r="P196" s="176"/>
      <c r="Q196" s="176"/>
      <c r="R196" s="10"/>
    </row>
    <row r="197" spans="1:18" ht="19.5" customHeight="1">
      <c r="A197" s="116"/>
      <c r="B197" s="117"/>
      <c r="C197" s="117"/>
      <c r="D197" s="117"/>
      <c r="E197" s="117"/>
      <c r="F197" s="117"/>
      <c r="G197" s="118"/>
      <c r="H197" s="122" t="s">
        <v>1</v>
      </c>
      <c r="I197" s="123"/>
      <c r="J197" s="123"/>
      <c r="K197" s="123"/>
      <c r="L197" s="123"/>
      <c r="M197" s="127" t="s">
        <v>2</v>
      </c>
      <c r="N197" s="127" t="s">
        <v>3</v>
      </c>
      <c r="O197" s="177" t="s">
        <v>4</v>
      </c>
      <c r="P197" s="181" t="s">
        <v>5</v>
      </c>
      <c r="Q197" s="162"/>
      <c r="R197" s="163"/>
    </row>
    <row r="198" spans="1:18" ht="21.75" customHeight="1" thickBot="1">
      <c r="A198" s="119"/>
      <c r="B198" s="120"/>
      <c r="C198" s="120"/>
      <c r="D198" s="120"/>
      <c r="E198" s="120"/>
      <c r="F198" s="120"/>
      <c r="G198" s="121"/>
      <c r="H198" s="124"/>
      <c r="I198" s="125"/>
      <c r="J198" s="125"/>
      <c r="K198" s="125"/>
      <c r="L198" s="126"/>
      <c r="M198" s="128"/>
      <c r="N198" s="128"/>
      <c r="O198" s="178"/>
      <c r="P198" s="182"/>
      <c r="Q198" s="183"/>
      <c r="R198" s="184"/>
    </row>
    <row r="199" spans="1:18" ht="21.75" customHeight="1">
      <c r="A199" s="12"/>
      <c r="B199" s="52">
        <f>B190-1</f>
        <v>40753</v>
      </c>
      <c r="C199" s="13" t="s">
        <v>6</v>
      </c>
      <c r="D199" s="53">
        <f>D190-1</f>
        <v>40753</v>
      </c>
      <c r="E199" s="14" t="s">
        <v>7</v>
      </c>
      <c r="F199" s="71">
        <f>F190-1</f>
        <v>40753</v>
      </c>
      <c r="G199" s="15" t="s">
        <v>8</v>
      </c>
      <c r="H199" s="16"/>
      <c r="I199" s="17">
        <f>VLOOKUP(B199,'①労働時間入力表'!$B$8:$I$217,8,FALSE)</f>
        <v>0</v>
      </c>
      <c r="J199" s="13" t="s">
        <v>9</v>
      </c>
      <c r="K199" s="18">
        <f>VLOOKUP(B199,'①労働時間入力表'!$B$8:$K$217,10,FALSE)</f>
        <v>0</v>
      </c>
      <c r="L199" s="15"/>
      <c r="M199" s="36">
        <f>VLOOKUP(B199,'①労働時間入力表'!$B$8:$M$217,12,FALSE)</f>
      </c>
      <c r="N199" s="36">
        <f>VLOOKUP(B199,'①労働時間入力表'!$B$8:$O$217,14,FALSE)</f>
      </c>
      <c r="O199" s="19" t="s">
        <v>10</v>
      </c>
      <c r="P199" s="161" t="s">
        <v>11</v>
      </c>
      <c r="Q199" s="162"/>
      <c r="R199" s="163"/>
    </row>
    <row r="200" spans="1:18" ht="21.75" customHeight="1">
      <c r="A200" s="20"/>
      <c r="B200" s="54">
        <f>B199-1</f>
        <v>40752</v>
      </c>
      <c r="C200" s="21" t="s">
        <v>6</v>
      </c>
      <c r="D200" s="55">
        <f>D199-1</f>
        <v>40752</v>
      </c>
      <c r="E200" s="22" t="s">
        <v>7</v>
      </c>
      <c r="F200" s="72">
        <f>F199-1</f>
        <v>40752</v>
      </c>
      <c r="G200" s="23" t="s">
        <v>8</v>
      </c>
      <c r="H200" s="24"/>
      <c r="I200" s="26">
        <f>VLOOKUP(B200,'①労働時間入力表'!$B$8:$I$217,8,FALSE)</f>
        <v>0</v>
      </c>
      <c r="J200" s="21" t="s">
        <v>9</v>
      </c>
      <c r="K200" s="27">
        <f>VLOOKUP(B200,'①労働時間入力表'!$B$8:$K$217,10,FALSE)</f>
        <v>0</v>
      </c>
      <c r="L200" s="23"/>
      <c r="M200" s="25">
        <f>VLOOKUP(B200,'①労働時間入力表'!$B$8:$M$217,12,FALSE)</f>
      </c>
      <c r="N200" s="25">
        <f>VLOOKUP(B200,'①労働時間入力表'!$B$8:$O$217,14,FALSE)</f>
      </c>
      <c r="O200" s="155">
        <f>SUMIF(N199:N205,"&gt;0:00")</f>
        <v>0</v>
      </c>
      <c r="P200" s="155" t="str">
        <f>IF(O200-"40:00"&gt;0,O200-"40:00","0:00")</f>
        <v>0:00</v>
      </c>
      <c r="Q200" s="156"/>
      <c r="R200" s="157"/>
    </row>
    <row r="201" spans="1:18" ht="21.75" customHeight="1">
      <c r="A201" s="20"/>
      <c r="B201" s="54">
        <f aca="true" t="shared" si="15" ref="B201:B228">B200-1</f>
        <v>40751</v>
      </c>
      <c r="C201" s="21" t="s">
        <v>6</v>
      </c>
      <c r="D201" s="55">
        <f aca="true" t="shared" si="16" ref="D201:D228">D200-1</f>
        <v>40751</v>
      </c>
      <c r="E201" s="22" t="s">
        <v>7</v>
      </c>
      <c r="F201" s="72">
        <f aca="true" t="shared" si="17" ref="F201:F228">F200-1</f>
        <v>40751</v>
      </c>
      <c r="G201" s="23" t="s">
        <v>8</v>
      </c>
      <c r="H201" s="24"/>
      <c r="I201" s="26">
        <f>VLOOKUP(B201,'①労働時間入力表'!$B$8:$I$217,8,FALSE)</f>
        <v>0</v>
      </c>
      <c r="J201" s="21" t="s">
        <v>9</v>
      </c>
      <c r="K201" s="27">
        <f>VLOOKUP(B201,'①労働時間入力表'!$B$8:$K$217,10,FALSE)</f>
        <v>0</v>
      </c>
      <c r="L201" s="23"/>
      <c r="M201" s="25">
        <f>VLOOKUP(B201,'①労働時間入力表'!$B$8:$M$217,12,FALSE)</f>
      </c>
      <c r="N201" s="25">
        <f>VLOOKUP(B201,'①労働時間入力表'!$B$8:$O$217,14,FALSE)</f>
      </c>
      <c r="O201" s="155"/>
      <c r="P201" s="155"/>
      <c r="Q201" s="156"/>
      <c r="R201" s="157"/>
    </row>
    <row r="202" spans="1:18" ht="21.75" customHeight="1">
      <c r="A202" s="20"/>
      <c r="B202" s="54">
        <f t="shared" si="15"/>
        <v>40750</v>
      </c>
      <c r="C202" s="21" t="s">
        <v>6</v>
      </c>
      <c r="D202" s="55">
        <f t="shared" si="16"/>
        <v>40750</v>
      </c>
      <c r="E202" s="22" t="s">
        <v>7</v>
      </c>
      <c r="F202" s="72">
        <f t="shared" si="17"/>
        <v>40750</v>
      </c>
      <c r="G202" s="23" t="s">
        <v>8</v>
      </c>
      <c r="H202" s="24"/>
      <c r="I202" s="26">
        <f>VLOOKUP(B202,'①労働時間入力表'!$B$8:$I$217,8,FALSE)</f>
        <v>0</v>
      </c>
      <c r="J202" s="21" t="s">
        <v>9</v>
      </c>
      <c r="K202" s="27">
        <f>VLOOKUP(B202,'①労働時間入力表'!$B$8:$K$217,10,FALSE)</f>
        <v>0</v>
      </c>
      <c r="L202" s="23"/>
      <c r="M202" s="25">
        <f>VLOOKUP(B202,'①労働時間入力表'!$B$8:$M$217,12,FALSE)</f>
      </c>
      <c r="N202" s="25">
        <f>VLOOKUP(B202,'①労働時間入力表'!$B$8:$O$217,14,FALSE)</f>
      </c>
      <c r="O202" s="155"/>
      <c r="P202" s="155"/>
      <c r="Q202" s="156"/>
      <c r="R202" s="157"/>
    </row>
    <row r="203" spans="1:18" ht="21.75" customHeight="1">
      <c r="A203" s="20"/>
      <c r="B203" s="54">
        <f t="shared" si="15"/>
        <v>40749</v>
      </c>
      <c r="C203" s="21" t="s">
        <v>6</v>
      </c>
      <c r="D203" s="55">
        <f t="shared" si="16"/>
        <v>40749</v>
      </c>
      <c r="E203" s="22" t="s">
        <v>7</v>
      </c>
      <c r="F203" s="72">
        <f t="shared" si="17"/>
        <v>40749</v>
      </c>
      <c r="G203" s="23" t="s">
        <v>8</v>
      </c>
      <c r="H203" s="24"/>
      <c r="I203" s="26">
        <f>VLOOKUP(B203,'①労働時間入力表'!$B$8:$I$217,8,FALSE)</f>
        <v>0</v>
      </c>
      <c r="J203" s="21" t="s">
        <v>9</v>
      </c>
      <c r="K203" s="27">
        <f>VLOOKUP(B203,'①労働時間入力表'!$B$8:$K$217,10,FALSE)</f>
        <v>0</v>
      </c>
      <c r="L203" s="23"/>
      <c r="M203" s="25">
        <f>VLOOKUP(B203,'①労働時間入力表'!$B$8:$M$217,12,FALSE)</f>
      </c>
      <c r="N203" s="25">
        <f>VLOOKUP(B203,'①労働時間入力表'!$B$8:$O$217,14,FALSE)</f>
      </c>
      <c r="O203" s="155"/>
      <c r="P203" s="155"/>
      <c r="Q203" s="156"/>
      <c r="R203" s="157"/>
    </row>
    <row r="204" spans="1:18" ht="21.75" customHeight="1">
      <c r="A204" s="20"/>
      <c r="B204" s="54">
        <f t="shared" si="15"/>
        <v>40748</v>
      </c>
      <c r="C204" s="21" t="s">
        <v>6</v>
      </c>
      <c r="D204" s="55">
        <f t="shared" si="16"/>
        <v>40748</v>
      </c>
      <c r="E204" s="22" t="s">
        <v>7</v>
      </c>
      <c r="F204" s="72">
        <f t="shared" si="17"/>
        <v>40748</v>
      </c>
      <c r="G204" s="23" t="s">
        <v>8</v>
      </c>
      <c r="H204" s="24"/>
      <c r="I204" s="26">
        <f>VLOOKUP(B204,'①労働時間入力表'!$B$8:$I$217,8,FALSE)</f>
        <v>0</v>
      </c>
      <c r="J204" s="21" t="s">
        <v>9</v>
      </c>
      <c r="K204" s="27">
        <f>VLOOKUP(B204,'①労働時間入力表'!$B$8:$K$217,10,FALSE)</f>
        <v>0</v>
      </c>
      <c r="L204" s="23"/>
      <c r="M204" s="25">
        <f>VLOOKUP(B204,'①労働時間入力表'!$B$8:$M$217,12,FALSE)</f>
      </c>
      <c r="N204" s="25">
        <f>VLOOKUP(B204,'①労働時間入力表'!$B$8:$O$217,14,FALSE)</f>
      </c>
      <c r="O204" s="155"/>
      <c r="P204" s="155"/>
      <c r="Q204" s="156"/>
      <c r="R204" s="157"/>
    </row>
    <row r="205" spans="1:18" ht="21.75" customHeight="1" thickBot="1">
      <c r="A205" s="28"/>
      <c r="B205" s="78">
        <f t="shared" si="15"/>
        <v>40747</v>
      </c>
      <c r="C205" s="29" t="s">
        <v>6</v>
      </c>
      <c r="D205" s="79">
        <f t="shared" si="16"/>
        <v>40747</v>
      </c>
      <c r="E205" s="30" t="s">
        <v>7</v>
      </c>
      <c r="F205" s="80">
        <f t="shared" si="17"/>
        <v>40747</v>
      </c>
      <c r="G205" s="31" t="s">
        <v>8</v>
      </c>
      <c r="H205" s="32"/>
      <c r="I205" s="33">
        <f>VLOOKUP(B205,'①労働時間入力表'!$B$8:$I$217,8,FALSE)</f>
        <v>0</v>
      </c>
      <c r="J205" s="29" t="s">
        <v>9</v>
      </c>
      <c r="K205" s="34">
        <f>VLOOKUP(B205,'①労働時間入力表'!$B$8:$K$217,10,FALSE)</f>
        <v>0</v>
      </c>
      <c r="L205" s="31"/>
      <c r="M205" s="35">
        <f>VLOOKUP(B205,'①労働時間入力表'!$B$8:$M$217,12,FALSE)</f>
      </c>
      <c r="N205" s="35">
        <f>VLOOKUP(B205,'①労働時間入力表'!$B$8:$O$217,14,FALSE)</f>
      </c>
      <c r="O205" s="158"/>
      <c r="P205" s="158"/>
      <c r="Q205" s="159"/>
      <c r="R205" s="160"/>
    </row>
    <row r="206" spans="1:18" ht="21.75" customHeight="1">
      <c r="A206" s="12"/>
      <c r="B206" s="52">
        <f t="shared" si="15"/>
        <v>40746</v>
      </c>
      <c r="C206" s="13" t="s">
        <v>6</v>
      </c>
      <c r="D206" s="53">
        <f t="shared" si="16"/>
        <v>40746</v>
      </c>
      <c r="E206" s="14" t="s">
        <v>7</v>
      </c>
      <c r="F206" s="71">
        <f t="shared" si="17"/>
        <v>40746</v>
      </c>
      <c r="G206" s="15" t="s">
        <v>8</v>
      </c>
      <c r="H206" s="16"/>
      <c r="I206" s="17">
        <f>VLOOKUP(B206,'①労働時間入力表'!$B$8:$I$217,8,FALSE)</f>
        <v>0</v>
      </c>
      <c r="J206" s="13" t="s">
        <v>9</v>
      </c>
      <c r="K206" s="18">
        <f>VLOOKUP(B206,'①労働時間入力表'!$B$8:$K$217,10,FALSE)</f>
        <v>0</v>
      </c>
      <c r="L206" s="15"/>
      <c r="M206" s="36">
        <f>VLOOKUP(B206,'①労働時間入力表'!$B$8:$M$217,12,FALSE)</f>
      </c>
      <c r="N206" s="36">
        <f>VLOOKUP(B206,'①労働時間入力表'!$B$8:$O$217,14,FALSE)</f>
      </c>
      <c r="O206" s="19" t="s">
        <v>12</v>
      </c>
      <c r="P206" s="161" t="s">
        <v>13</v>
      </c>
      <c r="Q206" s="162"/>
      <c r="R206" s="163"/>
    </row>
    <row r="207" spans="1:18" ht="21.75" customHeight="1">
      <c r="A207" s="20"/>
      <c r="B207" s="54">
        <f t="shared" si="15"/>
        <v>40745</v>
      </c>
      <c r="C207" s="21" t="s">
        <v>6</v>
      </c>
      <c r="D207" s="55">
        <f t="shared" si="16"/>
        <v>40745</v>
      </c>
      <c r="E207" s="22" t="s">
        <v>7</v>
      </c>
      <c r="F207" s="72">
        <f t="shared" si="17"/>
        <v>40745</v>
      </c>
      <c r="G207" s="23" t="s">
        <v>8</v>
      </c>
      <c r="H207" s="24"/>
      <c r="I207" s="26">
        <f>VLOOKUP(B207,'①労働時間入力表'!$B$8:$I$217,8,FALSE)</f>
        <v>0</v>
      </c>
      <c r="J207" s="21" t="s">
        <v>9</v>
      </c>
      <c r="K207" s="27">
        <f>VLOOKUP(B207,'①労働時間入力表'!$B$8:$K$217,10,FALSE)</f>
        <v>0</v>
      </c>
      <c r="L207" s="23"/>
      <c r="M207" s="25">
        <f>VLOOKUP(B207,'①労働時間入力表'!$B$8:$M$217,12,FALSE)</f>
      </c>
      <c r="N207" s="25">
        <f>VLOOKUP(B207,'①労働時間入力表'!$B$8:$O$217,14,FALSE)</f>
      </c>
      <c r="O207" s="153">
        <f>SUMIF(N206:N212,"&gt;0:00")</f>
        <v>0</v>
      </c>
      <c r="P207" s="155" t="str">
        <f>IF(O207-"40:00"&gt;0,O207-"40:00","0:00")</f>
        <v>0:00</v>
      </c>
      <c r="Q207" s="156"/>
      <c r="R207" s="157"/>
    </row>
    <row r="208" spans="1:18" ht="21.75" customHeight="1">
      <c r="A208" s="20"/>
      <c r="B208" s="54">
        <f t="shared" si="15"/>
        <v>40744</v>
      </c>
      <c r="C208" s="21" t="s">
        <v>6</v>
      </c>
      <c r="D208" s="55">
        <f t="shared" si="16"/>
        <v>40744</v>
      </c>
      <c r="E208" s="22" t="s">
        <v>7</v>
      </c>
      <c r="F208" s="72">
        <f t="shared" si="17"/>
        <v>40744</v>
      </c>
      <c r="G208" s="23" t="s">
        <v>8</v>
      </c>
      <c r="H208" s="24"/>
      <c r="I208" s="26">
        <f>VLOOKUP(B208,'①労働時間入力表'!$B$8:$I$217,8,FALSE)</f>
        <v>0</v>
      </c>
      <c r="J208" s="21" t="s">
        <v>9</v>
      </c>
      <c r="K208" s="27">
        <f>VLOOKUP(B208,'①労働時間入力表'!$B$8:$K$217,10,FALSE)</f>
        <v>0</v>
      </c>
      <c r="L208" s="23"/>
      <c r="M208" s="25">
        <f>VLOOKUP(B208,'①労働時間入力表'!$B$8:$M$217,12,FALSE)</f>
      </c>
      <c r="N208" s="25">
        <f>VLOOKUP(B208,'①労働時間入力表'!$B$8:$O$217,14,FALSE)</f>
      </c>
      <c r="O208" s="153"/>
      <c r="P208" s="155"/>
      <c r="Q208" s="156"/>
      <c r="R208" s="157"/>
    </row>
    <row r="209" spans="1:18" ht="21.75" customHeight="1">
      <c r="A209" s="20"/>
      <c r="B209" s="54">
        <f t="shared" si="15"/>
        <v>40743</v>
      </c>
      <c r="C209" s="21" t="s">
        <v>6</v>
      </c>
      <c r="D209" s="55">
        <f t="shared" si="16"/>
        <v>40743</v>
      </c>
      <c r="E209" s="22" t="s">
        <v>7</v>
      </c>
      <c r="F209" s="72">
        <f t="shared" si="17"/>
        <v>40743</v>
      </c>
      <c r="G209" s="23" t="s">
        <v>8</v>
      </c>
      <c r="H209" s="24"/>
      <c r="I209" s="26">
        <f>VLOOKUP(B209,'①労働時間入力表'!$B$8:$I$217,8,FALSE)</f>
        <v>0</v>
      </c>
      <c r="J209" s="21" t="s">
        <v>9</v>
      </c>
      <c r="K209" s="27">
        <f>VLOOKUP(B209,'①労働時間入力表'!$B$8:$K$217,10,FALSE)</f>
        <v>0</v>
      </c>
      <c r="L209" s="23"/>
      <c r="M209" s="25">
        <f>VLOOKUP(B209,'①労働時間入力表'!$B$8:$M$217,12,FALSE)</f>
      </c>
      <c r="N209" s="25">
        <f>VLOOKUP(B209,'①労働時間入力表'!$B$8:$O$217,14,FALSE)</f>
      </c>
      <c r="O209" s="153"/>
      <c r="P209" s="155"/>
      <c r="Q209" s="156"/>
      <c r="R209" s="157"/>
    </row>
    <row r="210" spans="1:18" ht="21.75" customHeight="1">
      <c r="A210" s="20"/>
      <c r="B210" s="54">
        <f t="shared" si="15"/>
        <v>40742</v>
      </c>
      <c r="C210" s="21" t="s">
        <v>6</v>
      </c>
      <c r="D210" s="55">
        <f t="shared" si="16"/>
        <v>40742</v>
      </c>
      <c r="E210" s="22" t="s">
        <v>7</v>
      </c>
      <c r="F210" s="72">
        <f t="shared" si="17"/>
        <v>40742</v>
      </c>
      <c r="G210" s="23" t="s">
        <v>8</v>
      </c>
      <c r="H210" s="24"/>
      <c r="I210" s="26">
        <f>VLOOKUP(B210,'①労働時間入力表'!$B$8:$I$217,8,FALSE)</f>
        <v>0</v>
      </c>
      <c r="J210" s="21" t="s">
        <v>9</v>
      </c>
      <c r="K210" s="27">
        <f>VLOOKUP(B210,'①労働時間入力表'!$B$8:$K$217,10,FALSE)</f>
        <v>0</v>
      </c>
      <c r="L210" s="23"/>
      <c r="M210" s="25">
        <f>VLOOKUP(B210,'①労働時間入力表'!$B$8:$M$217,12,FALSE)</f>
      </c>
      <c r="N210" s="25">
        <f>VLOOKUP(B210,'①労働時間入力表'!$B$8:$O$217,14,FALSE)</f>
      </c>
      <c r="O210" s="153"/>
      <c r="P210" s="155"/>
      <c r="Q210" s="156"/>
      <c r="R210" s="157"/>
    </row>
    <row r="211" spans="1:18" ht="21.75" customHeight="1">
      <c r="A211" s="20"/>
      <c r="B211" s="54">
        <f t="shared" si="15"/>
        <v>40741</v>
      </c>
      <c r="C211" s="21" t="s">
        <v>6</v>
      </c>
      <c r="D211" s="55">
        <f t="shared" si="16"/>
        <v>40741</v>
      </c>
      <c r="E211" s="22" t="s">
        <v>7</v>
      </c>
      <c r="F211" s="72">
        <f t="shared" si="17"/>
        <v>40741</v>
      </c>
      <c r="G211" s="23" t="s">
        <v>8</v>
      </c>
      <c r="H211" s="24"/>
      <c r="I211" s="26">
        <f>VLOOKUP(B211,'①労働時間入力表'!$B$8:$I$217,8,FALSE)</f>
        <v>0</v>
      </c>
      <c r="J211" s="21" t="s">
        <v>9</v>
      </c>
      <c r="K211" s="27">
        <f>VLOOKUP(B211,'①労働時間入力表'!$B$8:$K$217,10,FALSE)</f>
        <v>0</v>
      </c>
      <c r="L211" s="23"/>
      <c r="M211" s="25">
        <f>VLOOKUP(B211,'①労働時間入力表'!$B$8:$M$217,12,FALSE)</f>
      </c>
      <c r="N211" s="25">
        <f>VLOOKUP(B211,'①労働時間入力表'!$B$8:$O$217,14,FALSE)</f>
      </c>
      <c r="O211" s="153"/>
      <c r="P211" s="155"/>
      <c r="Q211" s="156"/>
      <c r="R211" s="157"/>
    </row>
    <row r="212" spans="1:18" ht="21.75" customHeight="1" thickBot="1">
      <c r="A212" s="28"/>
      <c r="B212" s="78">
        <f t="shared" si="15"/>
        <v>40740</v>
      </c>
      <c r="C212" s="29" t="s">
        <v>6</v>
      </c>
      <c r="D212" s="79">
        <f t="shared" si="16"/>
        <v>40740</v>
      </c>
      <c r="E212" s="30" t="s">
        <v>7</v>
      </c>
      <c r="F212" s="80">
        <f t="shared" si="17"/>
        <v>40740</v>
      </c>
      <c r="G212" s="31" t="s">
        <v>8</v>
      </c>
      <c r="H212" s="32"/>
      <c r="I212" s="33">
        <f>VLOOKUP(B212,'①労働時間入力表'!$B$8:$I$217,8,FALSE)</f>
        <v>0</v>
      </c>
      <c r="J212" s="37" t="s">
        <v>14</v>
      </c>
      <c r="K212" s="34">
        <f>VLOOKUP(B212,'①労働時間入力表'!$B$8:$K$217,10,FALSE)</f>
        <v>0</v>
      </c>
      <c r="L212" s="31"/>
      <c r="M212" s="35">
        <f>VLOOKUP(B212,'①労働時間入力表'!$B$8:$M$217,12,FALSE)</f>
      </c>
      <c r="N212" s="35">
        <f>VLOOKUP(B212,'①労働時間入力表'!$B$8:$O$217,14,FALSE)</f>
      </c>
      <c r="O212" s="154"/>
      <c r="P212" s="158"/>
      <c r="Q212" s="159"/>
      <c r="R212" s="160"/>
    </row>
    <row r="213" spans="1:18" ht="21.75" customHeight="1">
      <c r="A213" s="12"/>
      <c r="B213" s="52">
        <f t="shared" si="15"/>
        <v>40739</v>
      </c>
      <c r="C213" s="13" t="s">
        <v>6</v>
      </c>
      <c r="D213" s="53">
        <f t="shared" si="16"/>
        <v>40739</v>
      </c>
      <c r="E213" s="14" t="s">
        <v>7</v>
      </c>
      <c r="F213" s="71">
        <f t="shared" si="17"/>
        <v>40739</v>
      </c>
      <c r="G213" s="15" t="s">
        <v>8</v>
      </c>
      <c r="H213" s="16"/>
      <c r="I213" s="17">
        <f>VLOOKUP(B213,'①労働時間入力表'!$B$8:$I$217,8,FALSE)</f>
        <v>0</v>
      </c>
      <c r="J213" s="13" t="s">
        <v>9</v>
      </c>
      <c r="K213" s="18">
        <f>VLOOKUP(B213,'①労働時間入力表'!$B$8:$K$217,10,FALSE)</f>
        <v>0</v>
      </c>
      <c r="L213" s="15"/>
      <c r="M213" s="36">
        <f>VLOOKUP(B213,'①労働時間入力表'!$B$8:$M$217,12,FALSE)</f>
      </c>
      <c r="N213" s="36">
        <f>VLOOKUP(B213,'①労働時間入力表'!$B$8:$O$217,14,FALSE)</f>
      </c>
      <c r="O213" s="19" t="s">
        <v>15</v>
      </c>
      <c r="P213" s="161" t="s">
        <v>16</v>
      </c>
      <c r="Q213" s="162"/>
      <c r="R213" s="163"/>
    </row>
    <row r="214" spans="1:18" ht="21.75" customHeight="1">
      <c r="A214" s="20"/>
      <c r="B214" s="54">
        <f t="shared" si="15"/>
        <v>40738</v>
      </c>
      <c r="C214" s="21" t="s">
        <v>6</v>
      </c>
      <c r="D214" s="55">
        <f t="shared" si="16"/>
        <v>40738</v>
      </c>
      <c r="E214" s="22" t="s">
        <v>7</v>
      </c>
      <c r="F214" s="72">
        <f t="shared" si="17"/>
        <v>40738</v>
      </c>
      <c r="G214" s="23" t="s">
        <v>8</v>
      </c>
      <c r="H214" s="24"/>
      <c r="I214" s="26">
        <f>VLOOKUP(B214,'①労働時間入力表'!$B$8:$I$217,8,FALSE)</f>
        <v>0</v>
      </c>
      <c r="J214" s="21" t="s">
        <v>9</v>
      </c>
      <c r="K214" s="27">
        <f>VLOOKUP(B214,'①労働時間入力表'!$B$8:$K$217,10,FALSE)</f>
        <v>0</v>
      </c>
      <c r="L214" s="23"/>
      <c r="M214" s="25">
        <f>VLOOKUP(B214,'①労働時間入力表'!$B$8:$M$217,12,FALSE)</f>
      </c>
      <c r="N214" s="25">
        <f>VLOOKUP(B214,'①労働時間入力表'!$B$8:$O$217,14,FALSE)</f>
      </c>
      <c r="O214" s="153">
        <f>SUMIF(N213:N219,"&gt;0:00")</f>
        <v>0</v>
      </c>
      <c r="P214" s="155" t="str">
        <f>IF(O214-"40:00"&gt;0,O214-"40:00","0:00")</f>
        <v>0:00</v>
      </c>
      <c r="Q214" s="156"/>
      <c r="R214" s="157"/>
    </row>
    <row r="215" spans="1:42" ht="21.75" customHeight="1">
      <c r="A215" s="20"/>
      <c r="B215" s="54">
        <f t="shared" si="15"/>
        <v>40737</v>
      </c>
      <c r="C215" s="21" t="s">
        <v>6</v>
      </c>
      <c r="D215" s="55">
        <f t="shared" si="16"/>
        <v>40737</v>
      </c>
      <c r="E215" s="22" t="s">
        <v>7</v>
      </c>
      <c r="F215" s="72">
        <f t="shared" si="17"/>
        <v>40737</v>
      </c>
      <c r="G215" s="23" t="s">
        <v>8</v>
      </c>
      <c r="H215" s="24"/>
      <c r="I215" s="26">
        <f>VLOOKUP(B215,'①労働時間入力表'!$B$8:$I$217,8,FALSE)</f>
        <v>0</v>
      </c>
      <c r="J215" s="21" t="s">
        <v>9</v>
      </c>
      <c r="K215" s="27">
        <f>VLOOKUP(B215,'①労働時間入力表'!$B$8:$K$217,10,FALSE)</f>
        <v>0</v>
      </c>
      <c r="L215" s="23"/>
      <c r="M215" s="25">
        <f>VLOOKUP(B215,'①労働時間入力表'!$B$8:$M$217,12,FALSE)</f>
      </c>
      <c r="N215" s="25">
        <f>VLOOKUP(B215,'①労働時間入力表'!$B$8:$O$217,14,FALSE)</f>
      </c>
      <c r="O215" s="153"/>
      <c r="P215" s="155"/>
      <c r="Q215" s="156"/>
      <c r="R215" s="157"/>
      <c r="AP215" s="3" t="s">
        <v>0</v>
      </c>
    </row>
    <row r="216" spans="1:18" ht="21.75" customHeight="1">
      <c r="A216" s="20"/>
      <c r="B216" s="54">
        <f t="shared" si="15"/>
        <v>40736</v>
      </c>
      <c r="C216" s="21" t="s">
        <v>6</v>
      </c>
      <c r="D216" s="55">
        <f t="shared" si="16"/>
        <v>40736</v>
      </c>
      <c r="E216" s="22" t="s">
        <v>7</v>
      </c>
      <c r="F216" s="72">
        <f t="shared" si="17"/>
        <v>40736</v>
      </c>
      <c r="G216" s="23" t="s">
        <v>8</v>
      </c>
      <c r="H216" s="24"/>
      <c r="I216" s="26">
        <f>VLOOKUP(B216,'①労働時間入力表'!$B$8:$I$217,8,FALSE)</f>
        <v>0</v>
      </c>
      <c r="J216" s="21" t="s">
        <v>9</v>
      </c>
      <c r="K216" s="27">
        <f>VLOOKUP(B216,'①労働時間入力表'!$B$8:$K$217,10,FALSE)</f>
        <v>0</v>
      </c>
      <c r="L216" s="23"/>
      <c r="M216" s="25">
        <f>VLOOKUP(B216,'①労働時間入力表'!$B$8:$M$217,12,FALSE)</f>
      </c>
      <c r="N216" s="25">
        <f>VLOOKUP(B216,'①労働時間入力表'!$B$8:$O$217,14,FALSE)</f>
      </c>
      <c r="O216" s="153"/>
      <c r="P216" s="155"/>
      <c r="Q216" s="156"/>
      <c r="R216" s="157"/>
    </row>
    <row r="217" spans="1:18" ht="21.75" customHeight="1">
      <c r="A217" s="20"/>
      <c r="B217" s="54">
        <f t="shared" si="15"/>
        <v>40735</v>
      </c>
      <c r="C217" s="21" t="s">
        <v>6</v>
      </c>
      <c r="D217" s="55">
        <f t="shared" si="16"/>
        <v>40735</v>
      </c>
      <c r="E217" s="22" t="s">
        <v>7</v>
      </c>
      <c r="F217" s="72">
        <f t="shared" si="17"/>
        <v>40735</v>
      </c>
      <c r="G217" s="23" t="s">
        <v>8</v>
      </c>
      <c r="H217" s="24"/>
      <c r="I217" s="26">
        <f>VLOOKUP(B217,'①労働時間入力表'!$B$8:$I$217,8,FALSE)</f>
        <v>0</v>
      </c>
      <c r="J217" s="21" t="s">
        <v>9</v>
      </c>
      <c r="K217" s="27">
        <f>VLOOKUP(B217,'①労働時間入力表'!$B$8:$K$217,10,FALSE)</f>
        <v>0</v>
      </c>
      <c r="L217" s="23"/>
      <c r="M217" s="25">
        <f>VLOOKUP(B217,'①労働時間入力表'!$B$8:$M$217,12,FALSE)</f>
      </c>
      <c r="N217" s="25">
        <f>VLOOKUP(B217,'①労働時間入力表'!$B$8:$O$217,14,FALSE)</f>
      </c>
      <c r="O217" s="153"/>
      <c r="P217" s="155"/>
      <c r="Q217" s="156"/>
      <c r="R217" s="157"/>
    </row>
    <row r="218" spans="1:18" ht="21.75" customHeight="1">
      <c r="A218" s="20"/>
      <c r="B218" s="54">
        <f t="shared" si="15"/>
        <v>40734</v>
      </c>
      <c r="C218" s="21" t="s">
        <v>6</v>
      </c>
      <c r="D218" s="55">
        <f t="shared" si="16"/>
        <v>40734</v>
      </c>
      <c r="E218" s="22" t="s">
        <v>7</v>
      </c>
      <c r="F218" s="72">
        <f t="shared" si="17"/>
        <v>40734</v>
      </c>
      <c r="G218" s="23" t="s">
        <v>8</v>
      </c>
      <c r="H218" s="24"/>
      <c r="I218" s="26">
        <f>VLOOKUP(B218,'①労働時間入力表'!$B$8:$I$217,8,FALSE)</f>
        <v>0</v>
      </c>
      <c r="J218" s="21" t="s">
        <v>9</v>
      </c>
      <c r="K218" s="27">
        <f>VLOOKUP(B218,'①労働時間入力表'!$B$8:$K$217,10,FALSE)</f>
        <v>0</v>
      </c>
      <c r="L218" s="23"/>
      <c r="M218" s="25">
        <f>VLOOKUP(B218,'①労働時間入力表'!$B$8:$M$217,12,FALSE)</f>
      </c>
      <c r="N218" s="25">
        <f>VLOOKUP(B218,'①労働時間入力表'!$B$8:$O$217,14,FALSE)</f>
      </c>
      <c r="O218" s="153"/>
      <c r="P218" s="155"/>
      <c r="Q218" s="156"/>
      <c r="R218" s="157"/>
    </row>
    <row r="219" spans="1:18" ht="21.75" customHeight="1" thickBot="1">
      <c r="A219" s="28"/>
      <c r="B219" s="78">
        <f t="shared" si="15"/>
        <v>40733</v>
      </c>
      <c r="C219" s="29" t="s">
        <v>6</v>
      </c>
      <c r="D219" s="79">
        <f t="shared" si="16"/>
        <v>40733</v>
      </c>
      <c r="E219" s="30" t="s">
        <v>7</v>
      </c>
      <c r="F219" s="80">
        <f t="shared" si="17"/>
        <v>40733</v>
      </c>
      <c r="G219" s="31" t="s">
        <v>8</v>
      </c>
      <c r="H219" s="32"/>
      <c r="I219" s="33">
        <f>VLOOKUP(B219,'①労働時間入力表'!$B$8:$I$217,8,FALSE)</f>
        <v>0</v>
      </c>
      <c r="J219" s="29" t="s">
        <v>9</v>
      </c>
      <c r="K219" s="34">
        <f>VLOOKUP(B219,'①労働時間入力表'!$B$8:$K$217,10,FALSE)</f>
        <v>0</v>
      </c>
      <c r="L219" s="31"/>
      <c r="M219" s="35">
        <f>VLOOKUP(B219,'①労働時間入力表'!$B$8:$M$217,12,FALSE)</f>
      </c>
      <c r="N219" s="35">
        <f>VLOOKUP(B219,'①労働時間入力表'!$B$8:$O$217,14,FALSE)</f>
      </c>
      <c r="O219" s="154"/>
      <c r="P219" s="158"/>
      <c r="Q219" s="159"/>
      <c r="R219" s="160"/>
    </row>
    <row r="220" spans="1:18" ht="21.75" customHeight="1">
      <c r="A220" s="12"/>
      <c r="B220" s="52">
        <f t="shared" si="15"/>
        <v>40732</v>
      </c>
      <c r="C220" s="13" t="s">
        <v>6</v>
      </c>
      <c r="D220" s="53">
        <f t="shared" si="16"/>
        <v>40732</v>
      </c>
      <c r="E220" s="14" t="s">
        <v>7</v>
      </c>
      <c r="F220" s="71">
        <f t="shared" si="17"/>
        <v>40732</v>
      </c>
      <c r="G220" s="15" t="s">
        <v>8</v>
      </c>
      <c r="H220" s="16"/>
      <c r="I220" s="17">
        <f>VLOOKUP(B220,'①労働時間入力表'!$B$8:$I$217,8,FALSE)</f>
        <v>0</v>
      </c>
      <c r="J220" s="13" t="s">
        <v>9</v>
      </c>
      <c r="K220" s="18">
        <f>VLOOKUP(B220,'①労働時間入力表'!$B$8:$K$217,10,FALSE)</f>
        <v>0</v>
      </c>
      <c r="L220" s="15"/>
      <c r="M220" s="36">
        <f>VLOOKUP(B220,'①労働時間入力表'!$B$8:$M$217,12,FALSE)</f>
      </c>
      <c r="N220" s="36">
        <f>VLOOKUP(B220,'①労働時間入力表'!$B$8:$O$217,14,FALSE)</f>
      </c>
      <c r="O220" s="19" t="s">
        <v>17</v>
      </c>
      <c r="P220" s="161" t="s">
        <v>18</v>
      </c>
      <c r="Q220" s="162"/>
      <c r="R220" s="163"/>
    </row>
    <row r="221" spans="1:18" ht="21.75" customHeight="1">
      <c r="A221" s="20"/>
      <c r="B221" s="54">
        <f t="shared" si="15"/>
        <v>40731</v>
      </c>
      <c r="C221" s="21" t="s">
        <v>6</v>
      </c>
      <c r="D221" s="55">
        <f t="shared" si="16"/>
        <v>40731</v>
      </c>
      <c r="E221" s="22" t="s">
        <v>7</v>
      </c>
      <c r="F221" s="72">
        <f t="shared" si="17"/>
        <v>40731</v>
      </c>
      <c r="G221" s="23" t="s">
        <v>8</v>
      </c>
      <c r="H221" s="24"/>
      <c r="I221" s="26">
        <f>VLOOKUP(B221,'①労働時間入力表'!$B$8:$I$217,8,FALSE)</f>
        <v>0</v>
      </c>
      <c r="J221" s="21" t="s">
        <v>9</v>
      </c>
      <c r="K221" s="27">
        <f>VLOOKUP(B221,'①労働時間入力表'!$B$8:$K$217,10,FALSE)</f>
        <v>0</v>
      </c>
      <c r="L221" s="23"/>
      <c r="M221" s="25">
        <f>VLOOKUP(B221,'①労働時間入力表'!$B$8:$M$217,12,FALSE)</f>
      </c>
      <c r="N221" s="25">
        <f>VLOOKUP(B221,'①労働時間入力表'!$B$8:$O$217,14,FALSE)</f>
      </c>
      <c r="O221" s="153">
        <f>SUMIF(N220:N226,"&gt;0:00")</f>
        <v>0</v>
      </c>
      <c r="P221" s="155" t="str">
        <f>IF(O221-"40:00"&gt;0,O221-"40:00","0:00")</f>
        <v>0:00</v>
      </c>
      <c r="Q221" s="156"/>
      <c r="R221" s="157"/>
    </row>
    <row r="222" spans="1:18" ht="21.75" customHeight="1">
      <c r="A222" s="20"/>
      <c r="B222" s="54">
        <f t="shared" si="15"/>
        <v>40730</v>
      </c>
      <c r="C222" s="21" t="s">
        <v>6</v>
      </c>
      <c r="D222" s="55">
        <f t="shared" si="16"/>
        <v>40730</v>
      </c>
      <c r="E222" s="22" t="s">
        <v>7</v>
      </c>
      <c r="F222" s="72">
        <f t="shared" si="17"/>
        <v>40730</v>
      </c>
      <c r="G222" s="23" t="s">
        <v>8</v>
      </c>
      <c r="H222" s="24"/>
      <c r="I222" s="26">
        <f>VLOOKUP(B222,'①労働時間入力表'!$B$8:$I$217,8,FALSE)</f>
        <v>0</v>
      </c>
      <c r="J222" s="21" t="s">
        <v>9</v>
      </c>
      <c r="K222" s="27">
        <f>VLOOKUP(B222,'①労働時間入力表'!$B$8:$K$217,10,FALSE)</f>
        <v>0</v>
      </c>
      <c r="L222" s="23"/>
      <c r="M222" s="25">
        <f>VLOOKUP(B222,'①労働時間入力表'!$B$8:$M$217,12,FALSE)</f>
      </c>
      <c r="N222" s="25">
        <f>VLOOKUP(B222,'①労働時間入力表'!$B$8:$O$217,14,FALSE)</f>
      </c>
      <c r="O222" s="153"/>
      <c r="P222" s="155"/>
      <c r="Q222" s="156"/>
      <c r="R222" s="157"/>
    </row>
    <row r="223" spans="1:18" ht="21.75" customHeight="1">
      <c r="A223" s="20"/>
      <c r="B223" s="54">
        <f t="shared" si="15"/>
        <v>40729</v>
      </c>
      <c r="C223" s="21" t="s">
        <v>6</v>
      </c>
      <c r="D223" s="55">
        <f t="shared" si="16"/>
        <v>40729</v>
      </c>
      <c r="E223" s="22" t="s">
        <v>7</v>
      </c>
      <c r="F223" s="72">
        <f t="shared" si="17"/>
        <v>40729</v>
      </c>
      <c r="G223" s="23" t="s">
        <v>8</v>
      </c>
      <c r="H223" s="24"/>
      <c r="I223" s="26">
        <f>VLOOKUP(B223,'①労働時間入力表'!$B$8:$I$217,8,FALSE)</f>
        <v>0</v>
      </c>
      <c r="J223" s="21" t="s">
        <v>9</v>
      </c>
      <c r="K223" s="27">
        <f>VLOOKUP(B223,'①労働時間入力表'!$B$8:$K$217,10,FALSE)</f>
        <v>0</v>
      </c>
      <c r="L223" s="23"/>
      <c r="M223" s="25">
        <f>VLOOKUP(B223,'①労働時間入力表'!$B$8:$M$217,12,FALSE)</f>
      </c>
      <c r="N223" s="25">
        <f>VLOOKUP(B223,'①労働時間入力表'!$B$8:$O$217,14,FALSE)</f>
      </c>
      <c r="O223" s="153"/>
      <c r="P223" s="155"/>
      <c r="Q223" s="156"/>
      <c r="R223" s="157"/>
    </row>
    <row r="224" spans="1:18" ht="21.75" customHeight="1">
      <c r="A224" s="20"/>
      <c r="B224" s="54">
        <f t="shared" si="15"/>
        <v>40728</v>
      </c>
      <c r="C224" s="21" t="s">
        <v>6</v>
      </c>
      <c r="D224" s="55">
        <f t="shared" si="16"/>
        <v>40728</v>
      </c>
      <c r="E224" s="22" t="s">
        <v>7</v>
      </c>
      <c r="F224" s="72">
        <f t="shared" si="17"/>
        <v>40728</v>
      </c>
      <c r="G224" s="23" t="s">
        <v>8</v>
      </c>
      <c r="H224" s="24"/>
      <c r="I224" s="26">
        <f>VLOOKUP(B224,'①労働時間入力表'!$B$8:$I$217,8,FALSE)</f>
        <v>0</v>
      </c>
      <c r="J224" s="21" t="s">
        <v>9</v>
      </c>
      <c r="K224" s="27">
        <f>VLOOKUP(B224,'①労働時間入力表'!$B$8:$K$217,10,FALSE)</f>
        <v>0</v>
      </c>
      <c r="L224" s="23"/>
      <c r="M224" s="25">
        <f>VLOOKUP(B224,'①労働時間入力表'!$B$8:$M$217,12,FALSE)</f>
      </c>
      <c r="N224" s="25">
        <f>VLOOKUP(B224,'①労働時間入力表'!$B$8:$O$217,14,FALSE)</f>
      </c>
      <c r="O224" s="153"/>
      <c r="P224" s="155"/>
      <c r="Q224" s="156"/>
      <c r="R224" s="157"/>
    </row>
    <row r="225" spans="1:18" ht="21.75" customHeight="1">
      <c r="A225" s="20"/>
      <c r="B225" s="54">
        <f t="shared" si="15"/>
        <v>40727</v>
      </c>
      <c r="C225" s="21" t="s">
        <v>6</v>
      </c>
      <c r="D225" s="55">
        <f t="shared" si="16"/>
        <v>40727</v>
      </c>
      <c r="E225" s="22" t="s">
        <v>7</v>
      </c>
      <c r="F225" s="72">
        <f t="shared" si="17"/>
        <v>40727</v>
      </c>
      <c r="G225" s="23" t="s">
        <v>8</v>
      </c>
      <c r="H225" s="24"/>
      <c r="I225" s="26">
        <f>VLOOKUP(B225,'①労働時間入力表'!$B$8:$I$217,8,FALSE)</f>
        <v>0</v>
      </c>
      <c r="J225" s="21" t="s">
        <v>9</v>
      </c>
      <c r="K225" s="27">
        <f>VLOOKUP(B225,'①労働時間入力表'!$B$8:$K$217,10,FALSE)</f>
        <v>0</v>
      </c>
      <c r="L225" s="23"/>
      <c r="M225" s="25">
        <f>VLOOKUP(B225,'①労働時間入力表'!$B$8:$M$217,12,FALSE)</f>
      </c>
      <c r="N225" s="25">
        <f>VLOOKUP(B225,'①労働時間入力表'!$B$8:$O$217,14,FALSE)</f>
      </c>
      <c r="O225" s="153"/>
      <c r="P225" s="155"/>
      <c r="Q225" s="156"/>
      <c r="R225" s="157"/>
    </row>
    <row r="226" spans="1:18" ht="21.75" customHeight="1" thickBot="1">
      <c r="A226" s="28"/>
      <c r="B226" s="78">
        <f t="shared" si="15"/>
        <v>40726</v>
      </c>
      <c r="C226" s="29" t="s">
        <v>6</v>
      </c>
      <c r="D226" s="79">
        <f t="shared" si="16"/>
        <v>40726</v>
      </c>
      <c r="E226" s="30" t="s">
        <v>7</v>
      </c>
      <c r="F226" s="80">
        <f t="shared" si="17"/>
        <v>40726</v>
      </c>
      <c r="G226" s="31" t="s">
        <v>8</v>
      </c>
      <c r="H226" s="32"/>
      <c r="I226" s="33">
        <f>VLOOKUP(B226,'①労働時間入力表'!$B$8:$I$217,8,FALSE)</f>
        <v>0</v>
      </c>
      <c r="J226" s="29" t="s">
        <v>9</v>
      </c>
      <c r="K226" s="34">
        <f>VLOOKUP(B226,'①労働時間入力表'!$B$8:$K$217,10,FALSE)</f>
        <v>0</v>
      </c>
      <c r="L226" s="31"/>
      <c r="M226" s="35">
        <f>VLOOKUP(B226,'①労働時間入力表'!$B$8:$M$217,12,FALSE)</f>
      </c>
      <c r="N226" s="35">
        <f>VLOOKUP(B226,'①労働時間入力表'!$B$8:$O$217,14,FALSE)</f>
      </c>
      <c r="O226" s="154"/>
      <c r="P226" s="158"/>
      <c r="Q226" s="159"/>
      <c r="R226" s="160"/>
    </row>
    <row r="227" spans="1:18" ht="21.75" customHeight="1">
      <c r="A227" s="12"/>
      <c r="B227" s="52">
        <f t="shared" si="15"/>
        <v>40725</v>
      </c>
      <c r="C227" s="13" t="s">
        <v>6</v>
      </c>
      <c r="D227" s="53">
        <f t="shared" si="16"/>
        <v>40725</v>
      </c>
      <c r="E227" s="14" t="s">
        <v>7</v>
      </c>
      <c r="F227" s="71">
        <f t="shared" si="17"/>
        <v>40725</v>
      </c>
      <c r="G227" s="15" t="s">
        <v>8</v>
      </c>
      <c r="H227" s="16"/>
      <c r="I227" s="17">
        <f>VLOOKUP(B227,'①労働時間入力表'!$B$8:$I$217,8,FALSE)</f>
        <v>0</v>
      </c>
      <c r="J227" s="13" t="s">
        <v>9</v>
      </c>
      <c r="K227" s="18">
        <f>VLOOKUP(B227,'①労働時間入力表'!$B$8:$K$217,10,FALSE)</f>
        <v>0</v>
      </c>
      <c r="L227" s="15"/>
      <c r="M227" s="36">
        <f>VLOOKUP(B227,'①労働時間入力表'!$B$8:$M$217,12,FALSE)</f>
      </c>
      <c r="N227" s="36">
        <f>VLOOKUP(B227,'①労働時間入力表'!$B$8:$O$217,14,FALSE)</f>
      </c>
      <c r="O227" s="19" t="s">
        <v>19</v>
      </c>
      <c r="P227" s="38" t="s">
        <v>20</v>
      </c>
      <c r="Q227" s="39">
        <f>IF(COUNTBLANK(N237:N241)&gt;=2,16,IF(COUNTBLANK(N237:N241)=1,8,0))</f>
        <v>16</v>
      </c>
      <c r="R227" s="40" t="s">
        <v>21</v>
      </c>
    </row>
    <row r="228" spans="1:18" ht="27.75" customHeight="1" thickBot="1">
      <c r="A228" s="41"/>
      <c r="B228" s="78">
        <f t="shared" si="15"/>
        <v>40724</v>
      </c>
      <c r="C228" s="29" t="s">
        <v>6</v>
      </c>
      <c r="D228" s="79">
        <f t="shared" si="16"/>
        <v>40724</v>
      </c>
      <c r="E228" s="30" t="s">
        <v>7</v>
      </c>
      <c r="F228" s="80">
        <f t="shared" si="17"/>
        <v>40724</v>
      </c>
      <c r="G228" s="31" t="s">
        <v>8</v>
      </c>
      <c r="H228" s="32"/>
      <c r="I228" s="33">
        <f>VLOOKUP(B228,'①労働時間入力表'!$B$8:$I$217,8,FALSE)</f>
        <v>0</v>
      </c>
      <c r="J228" s="29" t="s">
        <v>9</v>
      </c>
      <c r="K228" s="34">
        <f>VLOOKUP(B228,'①労働時間入力表'!$B$8:$K$217,10,FALSE)</f>
        <v>0</v>
      </c>
      <c r="L228" s="31"/>
      <c r="M228" s="35">
        <f>VLOOKUP(B228,'①労働時間入力表'!$B$8:$M$217,12,FALSE)</f>
      </c>
      <c r="N228" s="35">
        <f>VLOOKUP(B228,'①労働時間入力表'!$B$8:$O$217,14,FALSE)</f>
      </c>
      <c r="O228" s="42">
        <f>SUMIF(N227:N228,"&gt;0:00")</f>
        <v>0</v>
      </c>
      <c r="P228" s="158" t="str">
        <f>IF(O228-TIME(Q227,0,0)&gt;0,O228-TIME(Q227,0,0),"0:00")</f>
        <v>0:00</v>
      </c>
      <c r="Q228" s="159">
        <f>IF(L226&lt;2,Q220-(L226*"8:00:0"),Q220-"16:00:0")</f>
        <v>0</v>
      </c>
      <c r="R228" s="160">
        <f>IF(M226&lt;2,R220-(M226*"8:00:0"),R220-"16:00:0")</f>
        <v>-0.6666666666666666</v>
      </c>
    </row>
    <row r="229" spans="1:18" ht="15" customHeight="1">
      <c r="A229" s="164" t="s">
        <v>22</v>
      </c>
      <c r="B229" s="165"/>
      <c r="C229" s="165"/>
      <c r="D229" s="165"/>
      <c r="E229" s="165"/>
      <c r="F229" s="165"/>
      <c r="G229" s="165"/>
      <c r="H229" s="165"/>
      <c r="I229" s="165"/>
      <c r="J229" s="165"/>
      <c r="K229" s="165"/>
      <c r="L229" s="165"/>
      <c r="M229" s="77"/>
      <c r="N229" s="167"/>
      <c r="O229" s="43" t="s">
        <v>23</v>
      </c>
      <c r="P229" s="169" t="s">
        <v>24</v>
      </c>
      <c r="Q229" s="170"/>
      <c r="R229" s="171"/>
    </row>
    <row r="230" spans="1:18" ht="20.25" customHeight="1">
      <c r="A230" s="164"/>
      <c r="B230" s="165"/>
      <c r="C230" s="165"/>
      <c r="D230" s="165"/>
      <c r="E230" s="165"/>
      <c r="F230" s="165"/>
      <c r="G230" s="165"/>
      <c r="H230" s="165"/>
      <c r="I230" s="165"/>
      <c r="J230" s="165"/>
      <c r="K230" s="165"/>
      <c r="L230" s="165"/>
      <c r="M230" s="44"/>
      <c r="N230" s="167"/>
      <c r="O230" s="44"/>
      <c r="P230" s="39"/>
      <c r="Q230" s="45"/>
      <c r="R230" s="46"/>
    </row>
    <row r="231" spans="1:18" ht="20.25" customHeight="1" thickBot="1">
      <c r="A231" s="166"/>
      <c r="B231" s="125"/>
      <c r="C231" s="125"/>
      <c r="D231" s="125"/>
      <c r="E231" s="125"/>
      <c r="F231" s="125"/>
      <c r="G231" s="125"/>
      <c r="H231" s="125"/>
      <c r="I231" s="125"/>
      <c r="J231" s="125"/>
      <c r="K231" s="125"/>
      <c r="L231" s="125"/>
      <c r="M231" s="47">
        <f>SUMIF(M199:M228,"&gt;0:00")</f>
        <v>0</v>
      </c>
      <c r="N231" s="168"/>
      <c r="O231" s="47">
        <f>O200+O207+O214+O221+O228</f>
        <v>0</v>
      </c>
      <c r="P231" s="172">
        <f>P200+P207+P214+P221+P228</f>
        <v>0</v>
      </c>
      <c r="Q231" s="173"/>
      <c r="R231" s="174"/>
    </row>
    <row r="232" ht="33" customHeight="1">
      <c r="B232" s="3" t="s">
        <v>0</v>
      </c>
    </row>
    <row r="233" spans="1:18" ht="21.75" customHeight="1">
      <c r="A233" s="74"/>
      <c r="B233" s="74"/>
      <c r="C233" s="74"/>
      <c r="D233" s="74"/>
      <c r="E233" s="74"/>
      <c r="F233" s="115" t="s">
        <v>47</v>
      </c>
      <c r="G233" s="115"/>
      <c r="H233" s="115"/>
      <c r="I233" s="115"/>
      <c r="J233" s="115"/>
      <c r="K233" s="115"/>
      <c r="L233" s="115"/>
      <c r="M233" s="76">
        <f>B237</f>
        <v>40723</v>
      </c>
      <c r="N233" s="69" t="s">
        <v>9</v>
      </c>
      <c r="O233" s="75">
        <f>B241</f>
        <v>40719</v>
      </c>
      <c r="P233" s="69" t="s">
        <v>49</v>
      </c>
      <c r="Q233" s="74"/>
      <c r="R233" s="74"/>
    </row>
    <row r="234" spans="13:18" ht="19.5" customHeight="1" thickBot="1">
      <c r="M234" s="3"/>
      <c r="N234" s="3"/>
      <c r="O234" s="175" t="s">
        <v>62</v>
      </c>
      <c r="P234" s="197"/>
      <c r="Q234" s="197"/>
      <c r="R234" s="10"/>
    </row>
    <row r="235" spans="1:18" ht="19.5" customHeight="1">
      <c r="A235" s="116"/>
      <c r="B235" s="117"/>
      <c r="C235" s="117"/>
      <c r="D235" s="117"/>
      <c r="E235" s="117"/>
      <c r="F235" s="117"/>
      <c r="G235" s="118"/>
      <c r="H235" s="122" t="s">
        <v>1</v>
      </c>
      <c r="I235" s="123"/>
      <c r="J235" s="123"/>
      <c r="K235" s="123"/>
      <c r="L235" s="123"/>
      <c r="M235" s="127" t="s">
        <v>2</v>
      </c>
      <c r="N235" s="127" t="s">
        <v>3</v>
      </c>
      <c r="O235" s="177" t="s">
        <v>4</v>
      </c>
      <c r="P235" s="181" t="s">
        <v>5</v>
      </c>
      <c r="Q235" s="162"/>
      <c r="R235" s="163"/>
    </row>
    <row r="236" spans="1:18" ht="21.75" customHeight="1" thickBot="1">
      <c r="A236" s="119"/>
      <c r="B236" s="120"/>
      <c r="C236" s="120"/>
      <c r="D236" s="120"/>
      <c r="E236" s="120"/>
      <c r="F236" s="120"/>
      <c r="G236" s="121"/>
      <c r="H236" s="124"/>
      <c r="I236" s="125"/>
      <c r="J236" s="125"/>
      <c r="K236" s="125"/>
      <c r="L236" s="126"/>
      <c r="M236" s="128"/>
      <c r="N236" s="128"/>
      <c r="O236" s="178"/>
      <c r="P236" s="182"/>
      <c r="Q236" s="183"/>
      <c r="R236" s="184"/>
    </row>
    <row r="237" spans="1:18" ht="21.75" customHeight="1">
      <c r="A237" s="12"/>
      <c r="B237" s="52">
        <f>B228-1</f>
        <v>40723</v>
      </c>
      <c r="C237" s="13" t="s">
        <v>6</v>
      </c>
      <c r="D237" s="53">
        <f>D228-1</f>
        <v>40723</v>
      </c>
      <c r="E237" s="14" t="s">
        <v>7</v>
      </c>
      <c r="F237" s="71">
        <f>F228-1</f>
        <v>40723</v>
      </c>
      <c r="G237" s="15" t="s">
        <v>8</v>
      </c>
      <c r="H237" s="16"/>
      <c r="I237" s="17">
        <f>VLOOKUP(B237,'①労働時間入力表'!$B$8:$I$217,8,FALSE)</f>
        <v>0</v>
      </c>
      <c r="J237" s="13" t="s">
        <v>9</v>
      </c>
      <c r="K237" s="18">
        <f>VLOOKUP(B237,'①労働時間入力表'!$B$8:$K$217,10,FALSE)</f>
        <v>0</v>
      </c>
      <c r="L237" s="15"/>
      <c r="M237" s="36">
        <f>VLOOKUP(B237,'①労働時間入力表'!$B$8:$M$217,12,FALSE)</f>
      </c>
      <c r="N237" s="36">
        <f>VLOOKUP(B237,'①労働時間入力表'!$B$8:$O$217,14,FALSE)</f>
      </c>
      <c r="O237" s="194"/>
      <c r="P237" s="185"/>
      <c r="Q237" s="186"/>
      <c r="R237" s="187"/>
    </row>
    <row r="238" spans="1:18" ht="21.75" customHeight="1">
      <c r="A238" s="20"/>
      <c r="B238" s="54">
        <f>B237-1</f>
        <v>40722</v>
      </c>
      <c r="C238" s="21" t="s">
        <v>6</v>
      </c>
      <c r="D238" s="55">
        <f>D237-1</f>
        <v>40722</v>
      </c>
      <c r="E238" s="22" t="s">
        <v>7</v>
      </c>
      <c r="F238" s="72">
        <f>F237-1</f>
        <v>40722</v>
      </c>
      <c r="G238" s="23" t="s">
        <v>8</v>
      </c>
      <c r="H238" s="24"/>
      <c r="I238" s="26">
        <f>VLOOKUP(B238,'①労働時間入力表'!$B$8:$I$217,8,FALSE)</f>
        <v>0</v>
      </c>
      <c r="J238" s="21" t="s">
        <v>9</v>
      </c>
      <c r="K238" s="27">
        <f>VLOOKUP(B238,'①労働時間入力表'!$B$8:$K$217,10,FALSE)</f>
        <v>0</v>
      </c>
      <c r="L238" s="23"/>
      <c r="M238" s="25">
        <f>VLOOKUP(B238,'①労働時間入力表'!$B$8:$M$217,12,FALSE)</f>
      </c>
      <c r="N238" s="25">
        <f>VLOOKUP(B238,'①労働時間入力表'!$B$8:$O$217,14,FALSE)</f>
      </c>
      <c r="O238" s="195"/>
      <c r="P238" s="188"/>
      <c r="Q238" s="189"/>
      <c r="R238" s="190"/>
    </row>
    <row r="239" spans="1:18" ht="21.75" customHeight="1">
      <c r="A239" s="20"/>
      <c r="B239" s="54">
        <f>B238-1</f>
        <v>40721</v>
      </c>
      <c r="C239" s="21" t="s">
        <v>6</v>
      </c>
      <c r="D239" s="55">
        <f>D238-1</f>
        <v>40721</v>
      </c>
      <c r="E239" s="22" t="s">
        <v>7</v>
      </c>
      <c r="F239" s="72">
        <f>F238-1</f>
        <v>40721</v>
      </c>
      <c r="G239" s="23" t="s">
        <v>8</v>
      </c>
      <c r="H239" s="24"/>
      <c r="I239" s="26">
        <f>VLOOKUP(B239,'①労働時間入力表'!$B$8:$I$217,8,FALSE)</f>
        <v>0</v>
      </c>
      <c r="J239" s="21" t="s">
        <v>9</v>
      </c>
      <c r="K239" s="27">
        <f>VLOOKUP(B239,'①労働時間入力表'!$B$8:$K$217,10,FALSE)</f>
        <v>0</v>
      </c>
      <c r="L239" s="23"/>
      <c r="M239" s="25">
        <f>VLOOKUP(B239,'①労働時間入力表'!$B$8:$M$217,12,FALSE)</f>
      </c>
      <c r="N239" s="25">
        <f>VLOOKUP(B239,'①労働時間入力表'!$B$8:$O$217,14,FALSE)</f>
      </c>
      <c r="O239" s="195"/>
      <c r="P239" s="188"/>
      <c r="Q239" s="189"/>
      <c r="R239" s="190"/>
    </row>
    <row r="240" spans="1:18" ht="21.75" customHeight="1">
      <c r="A240" s="20"/>
      <c r="B240" s="54">
        <f>B239-1</f>
        <v>40720</v>
      </c>
      <c r="C240" s="21" t="s">
        <v>6</v>
      </c>
      <c r="D240" s="55">
        <f>D239-1</f>
        <v>40720</v>
      </c>
      <c r="E240" s="22" t="s">
        <v>7</v>
      </c>
      <c r="F240" s="72">
        <f>F239-1</f>
        <v>40720</v>
      </c>
      <c r="G240" s="23" t="s">
        <v>8</v>
      </c>
      <c r="H240" s="24"/>
      <c r="I240" s="26">
        <f>VLOOKUP(B240,'①労働時間入力表'!$B$8:$I$217,8,FALSE)</f>
        <v>0</v>
      </c>
      <c r="J240" s="21" t="s">
        <v>9</v>
      </c>
      <c r="K240" s="27">
        <f>VLOOKUP(B240,'①労働時間入力表'!$B$8:$K$217,10,FALSE)</f>
        <v>0</v>
      </c>
      <c r="L240" s="23"/>
      <c r="M240" s="25">
        <f>VLOOKUP(B240,'①労働時間入力表'!$B$8:$M$217,12,FALSE)</f>
      </c>
      <c r="N240" s="25">
        <f>VLOOKUP(B240,'①労働時間入力表'!$B$8:$O$217,14,FALSE)</f>
      </c>
      <c r="O240" s="195"/>
      <c r="P240" s="188"/>
      <c r="Q240" s="189"/>
      <c r="R240" s="190"/>
    </row>
    <row r="241" spans="1:18" ht="21.75" customHeight="1" thickBot="1">
      <c r="A241" s="28"/>
      <c r="B241" s="78">
        <f>B240-1</f>
        <v>40719</v>
      </c>
      <c r="C241" s="29" t="s">
        <v>6</v>
      </c>
      <c r="D241" s="79">
        <f>D240-1</f>
        <v>40719</v>
      </c>
      <c r="E241" s="30" t="s">
        <v>7</v>
      </c>
      <c r="F241" s="80">
        <f>F240-1</f>
        <v>40719</v>
      </c>
      <c r="G241" s="31" t="s">
        <v>8</v>
      </c>
      <c r="H241" s="32"/>
      <c r="I241" s="33">
        <f>VLOOKUP(B241,'①労働時間入力表'!$B$8:$I$217,8,FALSE)</f>
        <v>0</v>
      </c>
      <c r="J241" s="29" t="s">
        <v>9</v>
      </c>
      <c r="K241" s="34">
        <f>VLOOKUP(B241,'①労働時間入力表'!$B$8:$K$217,10,FALSE)</f>
        <v>0</v>
      </c>
      <c r="L241" s="31"/>
      <c r="M241" s="35">
        <f>VLOOKUP(B241,'①労働時間入力表'!$B$8:$M$217,12,FALSE)</f>
      </c>
      <c r="N241" s="35">
        <f>VLOOKUP(B241,'①労働時間入力表'!$B$8:$O$217,14,FALSE)</f>
      </c>
      <c r="O241" s="196"/>
      <c r="P241" s="191"/>
      <c r="Q241" s="192"/>
      <c r="R241" s="193"/>
    </row>
  </sheetData>
  <sheetProtection sheet="1" objects="1" scenarios="1" formatCells="0" formatColumns="0" formatRows="0" insertColumns="0" insertRows="0" insertHyperlinks="0" deleteColumns="0" deleteRows="0" sort="0" autoFilter="0" pivotTables="0"/>
  <mergeCells count="169">
    <mergeCell ref="F233:L233"/>
    <mergeCell ref="O234:Q234"/>
    <mergeCell ref="A235:G236"/>
    <mergeCell ref="H235:L236"/>
    <mergeCell ref="M235:M236"/>
    <mergeCell ref="N235:N236"/>
    <mergeCell ref="O235:O236"/>
    <mergeCell ref="P235:R236"/>
    <mergeCell ref="P214:R219"/>
    <mergeCell ref="P220:R220"/>
    <mergeCell ref="O221:O226"/>
    <mergeCell ref="P221:R226"/>
    <mergeCell ref="P237:R241"/>
    <mergeCell ref="O237:O241"/>
    <mergeCell ref="N197:N198"/>
    <mergeCell ref="O197:O198"/>
    <mergeCell ref="P197:R198"/>
    <mergeCell ref="P228:R228"/>
    <mergeCell ref="A229:L231"/>
    <mergeCell ref="N229:N231"/>
    <mergeCell ref="P229:R229"/>
    <mergeCell ref="P231:R231"/>
    <mergeCell ref="P213:R213"/>
    <mergeCell ref="O214:O219"/>
    <mergeCell ref="O200:O205"/>
    <mergeCell ref="P200:R205"/>
    <mergeCell ref="P206:R206"/>
    <mergeCell ref="O207:O212"/>
    <mergeCell ref="P207:R212"/>
    <mergeCell ref="F195:L195"/>
    <mergeCell ref="O196:Q196"/>
    <mergeCell ref="A197:G198"/>
    <mergeCell ref="H197:L198"/>
    <mergeCell ref="M197:M198"/>
    <mergeCell ref="O176:O181"/>
    <mergeCell ref="P176:R181"/>
    <mergeCell ref="P182:R182"/>
    <mergeCell ref="O183:O188"/>
    <mergeCell ref="P183:R188"/>
    <mergeCell ref="P199:R199"/>
    <mergeCell ref="M159:M160"/>
    <mergeCell ref="N159:N160"/>
    <mergeCell ref="O159:O160"/>
    <mergeCell ref="P159:R160"/>
    <mergeCell ref="P190:R190"/>
    <mergeCell ref="A191:L193"/>
    <mergeCell ref="N191:N193"/>
    <mergeCell ref="P191:R191"/>
    <mergeCell ref="P193:R193"/>
    <mergeCell ref="P175:R175"/>
    <mergeCell ref="A121:G122"/>
    <mergeCell ref="H121:L122"/>
    <mergeCell ref="M121:M122"/>
    <mergeCell ref="P168:R168"/>
    <mergeCell ref="O169:O174"/>
    <mergeCell ref="P169:R174"/>
    <mergeCell ref="F157:L157"/>
    <mergeCell ref="O158:Q158"/>
    <mergeCell ref="A159:G160"/>
    <mergeCell ref="H159:L160"/>
    <mergeCell ref="P137:R137"/>
    <mergeCell ref="O138:O143"/>
    <mergeCell ref="P138:R143"/>
    <mergeCell ref="P144:R144"/>
    <mergeCell ref="O145:O150"/>
    <mergeCell ref="P145:R150"/>
    <mergeCell ref="F119:L119"/>
    <mergeCell ref="O120:Q120"/>
    <mergeCell ref="P161:R161"/>
    <mergeCell ref="O162:O167"/>
    <mergeCell ref="P162:R167"/>
    <mergeCell ref="P152:R152"/>
    <mergeCell ref="A153:L155"/>
    <mergeCell ref="N153:N155"/>
    <mergeCell ref="P153:R153"/>
    <mergeCell ref="P155:R155"/>
    <mergeCell ref="N83:N84"/>
    <mergeCell ref="P114:R114"/>
    <mergeCell ref="O124:O129"/>
    <mergeCell ref="P124:R129"/>
    <mergeCell ref="P130:R130"/>
    <mergeCell ref="O131:O136"/>
    <mergeCell ref="P131:R136"/>
    <mergeCell ref="P38:R38"/>
    <mergeCell ref="P39:R39"/>
    <mergeCell ref="P41:R41"/>
    <mergeCell ref="P23:R23"/>
    <mergeCell ref="O24:O29"/>
    <mergeCell ref="P92:R92"/>
    <mergeCell ref="P123:R123"/>
    <mergeCell ref="O93:O98"/>
    <mergeCell ref="P9:R9"/>
    <mergeCell ref="O10:O15"/>
    <mergeCell ref="P10:R15"/>
    <mergeCell ref="P16:R16"/>
    <mergeCell ref="O17:O22"/>
    <mergeCell ref="P17:R22"/>
    <mergeCell ref="P93:R98"/>
    <mergeCell ref="O82:Q82"/>
    <mergeCell ref="O31:O36"/>
    <mergeCell ref="P31:R36"/>
    <mergeCell ref="P24:R29"/>
    <mergeCell ref="P30:R30"/>
    <mergeCell ref="N121:N122"/>
    <mergeCell ref="O121:O122"/>
    <mergeCell ref="P121:R122"/>
    <mergeCell ref="O83:O84"/>
    <mergeCell ref="P83:R84"/>
    <mergeCell ref="P45:R46"/>
    <mergeCell ref="O6:Q6"/>
    <mergeCell ref="A7:G8"/>
    <mergeCell ref="H7:L8"/>
    <mergeCell ref="M7:M8"/>
    <mergeCell ref="N7:N8"/>
    <mergeCell ref="O7:O8"/>
    <mergeCell ref="P7:R8"/>
    <mergeCell ref="O69:O74"/>
    <mergeCell ref="P69:R74"/>
    <mergeCell ref="H45:L46"/>
    <mergeCell ref="M45:M46"/>
    <mergeCell ref="N45:N46"/>
    <mergeCell ref="O45:O46"/>
    <mergeCell ref="P54:R54"/>
    <mergeCell ref="A45:G46"/>
    <mergeCell ref="P47:R47"/>
    <mergeCell ref="O48:O53"/>
    <mergeCell ref="O62:O67"/>
    <mergeCell ref="P62:R67"/>
    <mergeCell ref="P48:R53"/>
    <mergeCell ref="F43:L43"/>
    <mergeCell ref="A39:L41"/>
    <mergeCell ref="N39:N41"/>
    <mergeCell ref="P76:R76"/>
    <mergeCell ref="A77:L79"/>
    <mergeCell ref="N77:N79"/>
    <mergeCell ref="P77:R77"/>
    <mergeCell ref="P79:R79"/>
    <mergeCell ref="P61:R61"/>
    <mergeCell ref="O44:Q44"/>
    <mergeCell ref="A115:L117"/>
    <mergeCell ref="N115:N117"/>
    <mergeCell ref="P115:R115"/>
    <mergeCell ref="P117:R117"/>
    <mergeCell ref="P99:R99"/>
    <mergeCell ref="O100:O105"/>
    <mergeCell ref="P100:R105"/>
    <mergeCell ref="P106:R106"/>
    <mergeCell ref="O107:O112"/>
    <mergeCell ref="P107:R112"/>
    <mergeCell ref="O55:O60"/>
    <mergeCell ref="P55:R60"/>
    <mergeCell ref="P85:R85"/>
    <mergeCell ref="O86:O91"/>
    <mergeCell ref="P86:R91"/>
    <mergeCell ref="A83:G84"/>
    <mergeCell ref="H83:L84"/>
    <mergeCell ref="M83:M84"/>
    <mergeCell ref="F81:L81"/>
    <mergeCell ref="P68:R68"/>
    <mergeCell ref="A3:C3"/>
    <mergeCell ref="E1:F1"/>
    <mergeCell ref="G1:H1"/>
    <mergeCell ref="A2:C2"/>
    <mergeCell ref="A1:C1"/>
    <mergeCell ref="F5:L5"/>
    <mergeCell ref="E2:F2"/>
    <mergeCell ref="G2:H2"/>
    <mergeCell ref="E3:F3"/>
    <mergeCell ref="G3:H3"/>
  </mergeCells>
  <conditionalFormatting sqref="M1:N65536">
    <cfRule type="cellIs" priority="433" dxfId="81" operator="equal" stopIfTrue="1">
      <formula>0</formula>
    </cfRule>
  </conditionalFormatting>
  <conditionalFormatting sqref="M48:N48 M86:N86 M9:N10 M124:N124 M162:N162 M200:N200 M238:N238">
    <cfRule type="expression" priority="431" dxfId="81" stopIfTrue="1">
      <formula>ISERROR($M$10)</formula>
    </cfRule>
    <cfRule type="cellIs" priority="432" dxfId="81" operator="equal" stopIfTrue="1">
      <formula>0</formula>
    </cfRule>
  </conditionalFormatting>
  <conditionalFormatting sqref="M49:N49 M87:N87 M11:N11 M125:N125 M163:N163 M201:N201 M239:N239">
    <cfRule type="cellIs" priority="429" dxfId="81" operator="equal" stopIfTrue="1">
      <formula>0</formula>
    </cfRule>
    <cfRule type="expression" priority="430" dxfId="81" stopIfTrue="1">
      <formula>ISERROR($M$11)</formula>
    </cfRule>
  </conditionalFormatting>
  <conditionalFormatting sqref="M50:N50 M88:N88 M12:N12 M126:N126 M164:N164 M202:N202 M240:N240">
    <cfRule type="cellIs" priority="427" dxfId="81" operator="equal" stopIfTrue="1">
      <formula>0</formula>
    </cfRule>
    <cfRule type="expression" priority="428" dxfId="81" stopIfTrue="1">
      <formula>ISERROR($M$12)</formula>
    </cfRule>
  </conditionalFormatting>
  <conditionalFormatting sqref="M52:N52 M90:N90 M14:N14 M128:N128 M166:N166 M204:N204">
    <cfRule type="cellIs" priority="425" dxfId="81" operator="equal" stopIfTrue="1">
      <formula>0</formula>
    </cfRule>
    <cfRule type="expression" priority="426" dxfId="81" stopIfTrue="1">
      <formula>ISERROR($M$14)</formula>
    </cfRule>
  </conditionalFormatting>
  <conditionalFormatting sqref="M53:N53 M91:N91 M15:N15 M129:N129 M167:N167 M205:N205">
    <cfRule type="cellIs" priority="423" dxfId="81" operator="equal" stopIfTrue="1">
      <formula>0</formula>
    </cfRule>
    <cfRule type="expression" priority="424" dxfId="81" stopIfTrue="1">
      <formula>ISERROR($M$15)</formula>
    </cfRule>
  </conditionalFormatting>
  <conditionalFormatting sqref="M51:N51 M89:N89 M13:N13 M127:N127 M165:N165 M203:N203 M241:N241">
    <cfRule type="cellIs" priority="421" dxfId="81" operator="equal" stopIfTrue="1">
      <formula>0</formula>
    </cfRule>
    <cfRule type="expression" priority="422" dxfId="81" stopIfTrue="1">
      <formula>ISERROR($M$13)</formula>
    </cfRule>
  </conditionalFormatting>
  <conditionalFormatting sqref="M54:N54 M92:N92 M16:N16 M130:N130 M168:N168 M206:N206">
    <cfRule type="cellIs" priority="419" dxfId="81" operator="equal" stopIfTrue="1">
      <formula>0</formula>
    </cfRule>
    <cfRule type="expression" priority="420" dxfId="81" stopIfTrue="1">
      <formula>ISERROR($M$16)</formula>
    </cfRule>
  </conditionalFormatting>
  <conditionalFormatting sqref="M55:N55 M93:N93 M17:N17 M131:N131 M169:N169 M207:N207">
    <cfRule type="cellIs" priority="417" dxfId="81" operator="equal" stopIfTrue="1">
      <formula>0</formula>
    </cfRule>
    <cfRule type="expression" priority="418" dxfId="81" stopIfTrue="1">
      <formula>ISERROR($M$17)</formula>
    </cfRule>
  </conditionalFormatting>
  <conditionalFormatting sqref="M56:N56 M94:N94 M18:N18 M132:N132 M170:N170 M208:N208">
    <cfRule type="cellIs" priority="415" dxfId="81" operator="equal" stopIfTrue="1">
      <formula>0</formula>
    </cfRule>
    <cfRule type="expression" priority="416" dxfId="81" stopIfTrue="1">
      <formula>ISERROR($M$18)</formula>
    </cfRule>
  </conditionalFormatting>
  <conditionalFormatting sqref="M57:N57 M95:N95 M19:N19 M133:N133 M171:N171 M209:N209">
    <cfRule type="cellIs" priority="413" dxfId="81" operator="equal" stopIfTrue="1">
      <formula>0</formula>
    </cfRule>
    <cfRule type="expression" priority="414" dxfId="81" stopIfTrue="1">
      <formula>ISERROR($M$19)</formula>
    </cfRule>
  </conditionalFormatting>
  <conditionalFormatting sqref="M58:N58 M96:N96 M20:N20 M134:N134 M172:N172 M210:N210">
    <cfRule type="cellIs" priority="411" dxfId="81" operator="equal" stopIfTrue="1">
      <formula>0</formula>
    </cfRule>
    <cfRule type="expression" priority="412" dxfId="81" stopIfTrue="1">
      <formula>ISERROR($M$20)</formula>
    </cfRule>
  </conditionalFormatting>
  <conditionalFormatting sqref="M59:N59 M97:N97 M21:N21 M135:N135 M173:N173 M211:N211">
    <cfRule type="cellIs" priority="409" dxfId="81" operator="equal" stopIfTrue="1">
      <formula>0</formula>
    </cfRule>
    <cfRule type="expression" priority="410" dxfId="81" stopIfTrue="1">
      <formula>ISERROR($M$21)</formula>
    </cfRule>
  </conditionalFormatting>
  <conditionalFormatting sqref="M60:N60 M98:N98 M22:N22 M136:N136 M174:N174 M212:N212">
    <cfRule type="cellIs" priority="407" dxfId="81" operator="equal" stopIfTrue="1">
      <formula>0</formula>
    </cfRule>
    <cfRule type="expression" priority="408" dxfId="81" stopIfTrue="1">
      <formula>ISERROR($M$22)</formula>
    </cfRule>
  </conditionalFormatting>
  <conditionalFormatting sqref="M61:N61 M99:N99 M23:N23 M137:N137 M175:N175 M213:N213">
    <cfRule type="cellIs" priority="405" dxfId="81" operator="equal" stopIfTrue="1">
      <formula>0</formula>
    </cfRule>
    <cfRule type="expression" priority="406" dxfId="81" stopIfTrue="1">
      <formula>ISERROR($M$23)</formula>
    </cfRule>
  </conditionalFormatting>
  <conditionalFormatting sqref="M62:N62 M100:N100 M24:N24 M138:N138 M176:N176 M214:N214">
    <cfRule type="cellIs" priority="403" dxfId="81" operator="equal" stopIfTrue="1">
      <formula>0</formula>
    </cfRule>
    <cfRule type="expression" priority="404" dxfId="81" stopIfTrue="1">
      <formula>ISERROR($M$24)</formula>
    </cfRule>
  </conditionalFormatting>
  <conditionalFormatting sqref="M63:N63 M101:N101 M25:N25 M139:N139 M177:N177 M215:N215">
    <cfRule type="cellIs" priority="401" dxfId="81" operator="equal" stopIfTrue="1">
      <formula>0</formula>
    </cfRule>
    <cfRule type="expression" priority="402" dxfId="81" stopIfTrue="1">
      <formula>ISERROR($M$25)</formula>
    </cfRule>
  </conditionalFormatting>
  <conditionalFormatting sqref="M64:N64 M102:N102 M26:N26 M140:N140 M178:N178 M216:N216">
    <cfRule type="cellIs" priority="399" dxfId="81" operator="equal" stopIfTrue="1">
      <formula>0</formula>
    </cfRule>
    <cfRule type="expression" priority="400" dxfId="81" stopIfTrue="1">
      <formula>ISERROR($M$26)</formula>
    </cfRule>
  </conditionalFormatting>
  <conditionalFormatting sqref="M65:N65 M103:N103 M27:N27 M141:N141 M179:N179 M217:N217">
    <cfRule type="cellIs" priority="397" dxfId="81" operator="equal" stopIfTrue="1">
      <formula>0</formula>
    </cfRule>
    <cfRule type="expression" priority="398" dxfId="81" stopIfTrue="1">
      <formula>ISERROR($M$27)</formula>
    </cfRule>
  </conditionalFormatting>
  <conditionalFormatting sqref="M66:N66 M104:N104 M28:N28 M142:N142 M180:N180 M218:N218">
    <cfRule type="cellIs" priority="395" dxfId="81" operator="equal" stopIfTrue="1">
      <formula>0</formula>
    </cfRule>
    <cfRule type="expression" priority="396" dxfId="81" stopIfTrue="1">
      <formula>ISERROR($M$28)</formula>
    </cfRule>
  </conditionalFormatting>
  <conditionalFormatting sqref="M67:N67 M105:N105 M29:N29 M143:N143 M181:N181 M219:N219">
    <cfRule type="cellIs" priority="393" dxfId="81" operator="equal" stopIfTrue="1">
      <formula>0</formula>
    </cfRule>
    <cfRule type="expression" priority="394" dxfId="81" stopIfTrue="1">
      <formula>ISERROR($M$29)</formula>
    </cfRule>
  </conditionalFormatting>
  <conditionalFormatting sqref="M68:N68 M106:N106 M30:N30 M144:N144 M182:N182 M220:N220">
    <cfRule type="cellIs" priority="391" dxfId="81" operator="equal" stopIfTrue="1">
      <formula>0</formula>
    </cfRule>
    <cfRule type="expression" priority="392" dxfId="81" stopIfTrue="1">
      <formula>ISERROR($M$30)</formula>
    </cfRule>
  </conditionalFormatting>
  <conditionalFormatting sqref="M69:N69 M107:N107 M31:N31 M145:N145 M183:N183 M221:N221">
    <cfRule type="cellIs" priority="389" dxfId="81" operator="equal" stopIfTrue="1">
      <formula>0</formula>
    </cfRule>
    <cfRule type="expression" priority="390" dxfId="81" stopIfTrue="1">
      <formula>ISERROR($M$31)</formula>
    </cfRule>
  </conditionalFormatting>
  <conditionalFormatting sqref="M70:N70 M108:N108 M32:N32 M146:N146 M184:N184 M222:N222">
    <cfRule type="cellIs" priority="387" dxfId="81" operator="equal" stopIfTrue="1">
      <formula>0</formula>
    </cfRule>
    <cfRule type="expression" priority="388" dxfId="81" stopIfTrue="1">
      <formula>ISERROR($M$32)</formula>
    </cfRule>
  </conditionalFormatting>
  <conditionalFormatting sqref="M71:N71 M109:N109 M33:N33 M147:N147 M185:N185 M223:N223">
    <cfRule type="cellIs" priority="385" dxfId="81" operator="equal" stopIfTrue="1">
      <formula>0</formula>
    </cfRule>
    <cfRule type="expression" priority="386" dxfId="81" stopIfTrue="1">
      <formula>ISERROR($M$33)</formula>
    </cfRule>
  </conditionalFormatting>
  <conditionalFormatting sqref="M72:N72 M110:N110 M34:N34 M148:N148 M186:N186 M224:N224">
    <cfRule type="cellIs" priority="383" dxfId="81" operator="equal" stopIfTrue="1">
      <formula>0</formula>
    </cfRule>
    <cfRule type="expression" priority="384" dxfId="81" stopIfTrue="1">
      <formula>ISERROR($M$34)</formula>
    </cfRule>
  </conditionalFormatting>
  <conditionalFormatting sqref="M73:N73 M111:N111 M35:N35 M149:N149 M187:N187 M225:N225">
    <cfRule type="cellIs" priority="381" dxfId="81" operator="equal" stopIfTrue="1">
      <formula>0</formula>
    </cfRule>
    <cfRule type="expression" priority="382" dxfId="81" stopIfTrue="1">
      <formula>ISERROR($M$35)</formula>
    </cfRule>
  </conditionalFormatting>
  <conditionalFormatting sqref="M74:N74 M112:N112 M36:N36 M150:N150 M188:N188 M226:N226">
    <cfRule type="cellIs" priority="379" dxfId="81" operator="equal" stopIfTrue="1">
      <formula>0</formula>
    </cfRule>
    <cfRule type="expression" priority="380" dxfId="81" stopIfTrue="1">
      <formula>ISERROR($M$36)</formula>
    </cfRule>
  </conditionalFormatting>
  <conditionalFormatting sqref="M75:N75 M113:N113 M37:N37 M151:N151 M189:N189 M227:N227">
    <cfRule type="cellIs" priority="377" dxfId="81" operator="equal" stopIfTrue="1">
      <formula>0</formula>
    </cfRule>
    <cfRule type="expression" priority="378" dxfId="81" stopIfTrue="1">
      <formula>ISERROR($M$37)</formula>
    </cfRule>
  </conditionalFormatting>
  <conditionalFormatting sqref="M76:N76 M114:N114 M38:N38 M152:N152 M190:N190 M228:N228">
    <cfRule type="cellIs" priority="375" dxfId="81" operator="equal" stopIfTrue="1">
      <formula>0</formula>
    </cfRule>
    <cfRule type="expression" priority="376" dxfId="81" stopIfTrue="1">
      <formula>ISERROR($M$38)</formula>
    </cfRule>
  </conditionalFormatting>
  <conditionalFormatting sqref="M47:N76 M85:N114 M9:N38 M123:N152 M161:N190 M199:N228 M237:N241">
    <cfRule type="cellIs" priority="373" dxfId="81" operator="equal" stopIfTrue="1">
      <formula>0</formula>
    </cfRule>
    <cfRule type="expression" priority="374" dxfId="81" stopIfTrue="1">
      <formula>ISERROR($M$9)</formula>
    </cfRule>
  </conditionalFormatting>
  <conditionalFormatting sqref="K47:K76 I47:I76 K85:K114 I85:I114 K123:K152 I123:I152 K161:K190 I161:I190 K199:K228 I199:I228 I9:I38 K9:K38 K237:K241 I237:I241">
    <cfRule type="cellIs" priority="251" dxfId="79" operator="equal">
      <formula>0</formula>
    </cfRule>
  </conditionalFormatting>
  <dataValidations count="1">
    <dataValidation type="list" allowBlank="1" showInputMessage="1" showErrorMessage="1" sqref="O6:Q6">
      <formula1>"(発病前（１）か月目）,(出来事前　１か月）,（出来事後　１か月）"</formula1>
    </dataValidation>
  </dataValidations>
  <printOptions/>
  <pageMargins left="0.63" right="0.6692913385826772" top="0.51" bottom="0.5118110236220472" header="0.2755905511811024" footer="0.5118110236220472"/>
  <pageSetup errors="blank" horizontalDpi="600" verticalDpi="600" orientation="portrait" paperSize="9" r:id="rId2"/>
  <rowBreaks count="1" manualBreakCount="1">
    <brk id="3"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榊原悟志</cp:lastModifiedBy>
  <cp:lastPrinted>2012-02-03T05:12:12Z</cp:lastPrinted>
  <dcterms:created xsi:type="dcterms:W3CDTF">2011-08-30T11:10:46Z</dcterms:created>
  <dcterms:modified xsi:type="dcterms:W3CDTF">2013-08-15T07:58:55Z</dcterms:modified>
  <cp:category/>
  <cp:version/>
  <cp:contentType/>
  <cp:contentStatus/>
</cp:coreProperties>
</file>